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Bernd-Stampp\Dateien-Flux\"/>
    </mc:Choice>
  </mc:AlternateContent>
  <xr:revisionPtr revIDLastSave="0" documentId="13_ncr:1_{46820697-F684-4877-89C5-4DB5963280C5}" xr6:coauthVersionLast="47" xr6:coauthVersionMax="47" xr10:uidLastSave="{00000000-0000-0000-0000-000000000000}"/>
  <bookViews>
    <workbookView xWindow="-98" yWindow="-98" windowWidth="28996" windowHeight="15675" tabRatio="959" xr2:uid="{00000000-000D-0000-FFFF-FFFF00000000}"/>
  </bookViews>
  <sheets>
    <sheet name="Tab Thema" sheetId="8" r:id="rId1"/>
    <sheet name="Legende" sheetId="9" r:id="rId2"/>
  </sheets>
  <definedNames>
    <definedName name="_xlnm._FilterDatabase" localSheetId="0" hidden="1">'Tab Thema'!$B$14:$K$14</definedName>
    <definedName name="_xlnm.Print_Titles" localSheetId="0">'Tab Thema'!$12:$14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8" l="1"/>
  <c r="E44" i="8"/>
  <c r="F44" i="8"/>
  <c r="G44" i="8"/>
  <c r="H44" i="8"/>
  <c r="J44" i="8" s="1"/>
  <c r="N44" i="8"/>
  <c r="O44" i="8" s="1"/>
  <c r="D45" i="8"/>
  <c r="E45" i="8"/>
  <c r="F45" i="8"/>
  <c r="G45" i="8"/>
  <c r="H45" i="8"/>
  <c r="J45" i="8" s="1"/>
  <c r="N45" i="8"/>
  <c r="O45" i="8" s="1"/>
  <c r="D46" i="8"/>
  <c r="E46" i="8"/>
  <c r="F46" i="8"/>
  <c r="G46" i="8"/>
  <c r="H46" i="8"/>
  <c r="J46" i="8" s="1"/>
  <c r="N46" i="8"/>
  <c r="O46" i="8" s="1"/>
  <c r="N15" i="8"/>
  <c r="N16" i="8"/>
  <c r="D20" i="8" l="1"/>
  <c r="E20" i="8"/>
  <c r="F20" i="8"/>
  <c r="G20" i="8"/>
  <c r="H20" i="8"/>
  <c r="J20" i="8" s="1"/>
  <c r="N20" i="8"/>
  <c r="O20" i="8" s="1"/>
  <c r="D21" i="8"/>
  <c r="E21" i="8"/>
  <c r="F21" i="8"/>
  <c r="G21" i="8"/>
  <c r="H21" i="8"/>
  <c r="J21" i="8" s="1"/>
  <c r="N21" i="8"/>
  <c r="O21" i="8" s="1"/>
  <c r="D22" i="8"/>
  <c r="E22" i="8"/>
  <c r="F22" i="8"/>
  <c r="G22" i="8"/>
  <c r="H22" i="8"/>
  <c r="J22" i="8"/>
  <c r="N22" i="8"/>
  <c r="O22" i="8" s="1"/>
  <c r="D23" i="8"/>
  <c r="E23" i="8"/>
  <c r="F23" i="8"/>
  <c r="G23" i="8"/>
  <c r="H23" i="8"/>
  <c r="J23" i="8" s="1"/>
  <c r="N23" i="8"/>
  <c r="O23" i="8" s="1"/>
  <c r="D24" i="8"/>
  <c r="E24" i="8"/>
  <c r="F24" i="8"/>
  <c r="G24" i="8"/>
  <c r="H24" i="8"/>
  <c r="J24" i="8" s="1"/>
  <c r="N24" i="8"/>
  <c r="O24" i="8" s="1"/>
  <c r="D25" i="8"/>
  <c r="E25" i="8"/>
  <c r="F25" i="8"/>
  <c r="G25" i="8"/>
  <c r="H25" i="8"/>
  <c r="J25" i="8" s="1"/>
  <c r="N25" i="8"/>
  <c r="O25" i="8" s="1"/>
  <c r="D26" i="8"/>
  <c r="E26" i="8"/>
  <c r="F26" i="8"/>
  <c r="G26" i="8"/>
  <c r="H26" i="8"/>
  <c r="J26" i="8" s="1"/>
  <c r="N26" i="8"/>
  <c r="O26" i="8" s="1"/>
  <c r="D27" i="8"/>
  <c r="E27" i="8"/>
  <c r="F27" i="8"/>
  <c r="G27" i="8"/>
  <c r="H27" i="8"/>
  <c r="J27" i="8" s="1"/>
  <c r="N27" i="8"/>
  <c r="O27" i="8" s="1"/>
  <c r="D28" i="8"/>
  <c r="E28" i="8"/>
  <c r="F28" i="8"/>
  <c r="G28" i="8"/>
  <c r="H28" i="8"/>
  <c r="J28" i="8" s="1"/>
  <c r="N28" i="8"/>
  <c r="O28" i="8"/>
  <c r="D29" i="8"/>
  <c r="E29" i="8"/>
  <c r="F29" i="8"/>
  <c r="G29" i="8"/>
  <c r="H29" i="8"/>
  <c r="J29" i="8" s="1"/>
  <c r="N29" i="8"/>
  <c r="O29" i="8"/>
  <c r="D30" i="8"/>
  <c r="E30" i="8"/>
  <c r="F30" i="8"/>
  <c r="G30" i="8"/>
  <c r="H30" i="8"/>
  <c r="J30" i="8" s="1"/>
  <c r="N30" i="8"/>
  <c r="O30" i="8" s="1"/>
  <c r="D31" i="8"/>
  <c r="E31" i="8"/>
  <c r="F31" i="8"/>
  <c r="G31" i="8"/>
  <c r="H31" i="8"/>
  <c r="J31" i="8" s="1"/>
  <c r="N31" i="8"/>
  <c r="O31" i="8" s="1"/>
  <c r="D32" i="8"/>
  <c r="E32" i="8"/>
  <c r="F32" i="8"/>
  <c r="G32" i="8"/>
  <c r="H32" i="8"/>
  <c r="J32" i="8" s="1"/>
  <c r="N32" i="8"/>
  <c r="O32" i="8" s="1"/>
  <c r="D33" i="8"/>
  <c r="E33" i="8"/>
  <c r="F33" i="8"/>
  <c r="G33" i="8"/>
  <c r="H33" i="8"/>
  <c r="J33" i="8" s="1"/>
  <c r="N33" i="8"/>
  <c r="O33" i="8" s="1"/>
  <c r="D34" i="8"/>
  <c r="E34" i="8"/>
  <c r="F34" i="8"/>
  <c r="G34" i="8"/>
  <c r="H34" i="8"/>
  <c r="J34" i="8" s="1"/>
  <c r="N34" i="8"/>
  <c r="O34" i="8"/>
  <c r="D35" i="8"/>
  <c r="E35" i="8"/>
  <c r="F35" i="8"/>
  <c r="G35" i="8"/>
  <c r="H35" i="8"/>
  <c r="J35" i="8" s="1"/>
  <c r="N35" i="8"/>
  <c r="O35" i="8" s="1"/>
  <c r="D36" i="8"/>
  <c r="E36" i="8"/>
  <c r="F36" i="8"/>
  <c r="G36" i="8"/>
  <c r="H36" i="8"/>
  <c r="J36" i="8" s="1"/>
  <c r="N36" i="8"/>
  <c r="O36" i="8" s="1"/>
  <c r="D37" i="8"/>
  <c r="E37" i="8"/>
  <c r="F37" i="8"/>
  <c r="G37" i="8"/>
  <c r="H37" i="8"/>
  <c r="J37" i="8" s="1"/>
  <c r="N37" i="8"/>
  <c r="O37" i="8" s="1"/>
  <c r="D38" i="8"/>
  <c r="E38" i="8"/>
  <c r="F38" i="8"/>
  <c r="G38" i="8"/>
  <c r="H38" i="8"/>
  <c r="J38" i="8" s="1"/>
  <c r="N38" i="8"/>
  <c r="O38" i="8" s="1"/>
  <c r="D39" i="8"/>
  <c r="E39" i="8"/>
  <c r="F39" i="8"/>
  <c r="G39" i="8"/>
  <c r="H39" i="8"/>
  <c r="J39" i="8" s="1"/>
  <c r="N39" i="8"/>
  <c r="O39" i="8"/>
  <c r="D40" i="8"/>
  <c r="E40" i="8"/>
  <c r="F40" i="8"/>
  <c r="G40" i="8"/>
  <c r="H40" i="8"/>
  <c r="J40" i="8" s="1"/>
  <c r="N40" i="8"/>
  <c r="O40" i="8" s="1"/>
  <c r="D41" i="8"/>
  <c r="E41" i="8"/>
  <c r="F41" i="8"/>
  <c r="G41" i="8"/>
  <c r="H41" i="8"/>
  <c r="J41" i="8" s="1"/>
  <c r="N41" i="8"/>
  <c r="O41" i="8" s="1"/>
  <c r="D42" i="8"/>
  <c r="E42" i="8"/>
  <c r="F42" i="8"/>
  <c r="G42" i="8"/>
  <c r="H42" i="8"/>
  <c r="J42" i="8" s="1"/>
  <c r="N42" i="8"/>
  <c r="O42" i="8" s="1"/>
  <c r="D43" i="8"/>
  <c r="E43" i="8"/>
  <c r="F43" i="8"/>
  <c r="G43" i="8"/>
  <c r="H43" i="8"/>
  <c r="J43" i="8" s="1"/>
  <c r="N43" i="8"/>
  <c r="O43" i="8"/>
  <c r="A48" i="8"/>
  <c r="B47" i="8" s="1"/>
  <c r="D17" i="8"/>
  <c r="E17" i="8"/>
  <c r="F17" i="8"/>
  <c r="G17" i="8"/>
  <c r="D18" i="8"/>
  <c r="E18" i="8"/>
  <c r="F18" i="8"/>
  <c r="G18" i="8"/>
  <c r="D19" i="8"/>
  <c r="E19" i="8"/>
  <c r="F19" i="8"/>
  <c r="G19" i="8"/>
  <c r="N7" i="8" l="1"/>
  <c r="L7" i="8"/>
  <c r="M6" i="8" l="1"/>
  <c r="D15" i="8" l="1"/>
  <c r="E15" i="8"/>
  <c r="F15" i="8"/>
  <c r="G15" i="8"/>
  <c r="H15" i="8"/>
  <c r="D16" i="8"/>
  <c r="E16" i="8"/>
  <c r="F16" i="8"/>
  <c r="G16" i="8"/>
  <c r="H16" i="8"/>
  <c r="H17" i="8"/>
  <c r="H18" i="8"/>
  <c r="H19" i="8"/>
  <c r="O15" i="8" l="1"/>
  <c r="O16" i="8"/>
  <c r="N17" i="8"/>
  <c r="O17" i="8" s="1"/>
  <c r="N18" i="8"/>
  <c r="O18" i="8" s="1"/>
  <c r="N19" i="8"/>
  <c r="O19" i="8" s="1"/>
  <c r="J16" i="8" l="1"/>
  <c r="J17" i="8"/>
  <c r="J18" i="8"/>
  <c r="J19" i="8"/>
  <c r="N48" i="8"/>
  <c r="J15" i="8" l="1"/>
  <c r="O48" i="8" l="1"/>
  <c r="O11" i="8" s="1"/>
  <c r="H48" i="8"/>
  <c r="J7" i="8" s="1"/>
  <c r="J48" i="8"/>
  <c r="J11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Bernd Stampp</author>
  </authors>
  <commentList>
    <comment ref="K11" authorId="0" shapeId="0" xr:uid="{D3463C05-DA32-42A1-AB7D-BDDFD58A1432}">
      <text>
        <r>
          <rPr>
            <b/>
            <sz val="9"/>
            <color indexed="81"/>
            <rFont val="Segoe UI"/>
            <family val="2"/>
          </rPr>
          <t>T = Tagsüber
&gt; 8 und &lt; 24 Stunden</t>
        </r>
      </text>
    </comment>
    <comment ref="K13" authorId="0" shapeId="0" xr:uid="{599BE632-A565-447A-85CC-A44980DEB1F8}">
      <text>
        <r>
          <rPr>
            <b/>
            <sz val="9"/>
            <color indexed="81"/>
            <rFont val="Segoe UI"/>
            <family val="2"/>
          </rPr>
          <t>G = Ganztags 24 Stunden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<sst xmlns="http://schemas.openxmlformats.org/spreadsheetml/2006/main" count="285" uniqueCount="127">
  <si>
    <t>Datum</t>
  </si>
  <si>
    <t>Fahrtstrecke</t>
  </si>
  <si>
    <t>pro km</t>
  </si>
  <si>
    <t>Gesamt:</t>
  </si>
  <si>
    <t>Aufwand</t>
  </si>
  <si>
    <t>von</t>
  </si>
  <si>
    <t>bis</t>
  </si>
  <si>
    <t>Stunden</t>
  </si>
  <si>
    <t>Verpflegungsmehraufwand</t>
  </si>
  <si>
    <t>#</t>
  </si>
  <si>
    <t>gefahrene</t>
  </si>
  <si>
    <t>km</t>
  </si>
  <si>
    <t>X</t>
  </si>
  <si>
    <t>anderes Ziel</t>
  </si>
  <si>
    <t>Abwesenheit von Haustür zu Haustür</t>
  </si>
  <si>
    <t>xx km</t>
  </si>
  <si>
    <t>Fahrtkostenabrechnung</t>
  </si>
  <si>
    <t>Anlass</t>
  </si>
  <si>
    <r>
      <rPr>
        <b/>
        <sz val="10"/>
        <color rgb="FF002060"/>
        <rFont val="Arial"/>
        <family val="2"/>
      </rPr>
      <t>Anlass</t>
    </r>
    <r>
      <rPr>
        <sz val="10"/>
        <color rgb="FF002060"/>
        <rFont val="Arial"/>
        <family val="2"/>
      </rPr>
      <t xml:space="preserve"> eintragen</t>
    </r>
  </si>
  <si>
    <t>Summen:</t>
  </si>
  <si>
    <t>Verpflegung:</t>
  </si>
  <si>
    <t>Start-Ort:</t>
  </si>
  <si>
    <t>T</t>
  </si>
  <si>
    <t>G</t>
  </si>
  <si>
    <t>!</t>
  </si>
  <si>
    <r>
      <rPr>
        <b/>
        <sz val="10"/>
        <color theme="1" tint="0.499984740745262"/>
        <rFont val="Arial"/>
        <family val="2"/>
      </rPr>
      <t>Start/</t>
    </r>
    <r>
      <rPr>
        <b/>
        <sz val="10"/>
        <color rgb="FF002060"/>
        <rFont val="Arial"/>
        <family val="2"/>
      </rPr>
      <t>Ziel</t>
    </r>
    <r>
      <rPr>
        <sz val="10"/>
        <color rgb="FF002060"/>
        <rFont val="Arial"/>
        <family val="2"/>
      </rPr>
      <t xml:space="preserve"> und </t>
    </r>
    <r>
      <rPr>
        <b/>
        <sz val="10"/>
        <color rgb="FF002060"/>
        <rFont val="Arial"/>
        <family val="2"/>
      </rPr>
      <t>km</t>
    </r>
    <r>
      <rPr>
        <sz val="10"/>
        <color rgb="FF002060"/>
        <rFont val="Arial"/>
        <family val="2"/>
      </rPr>
      <t xml:space="preserve"> manuell eintragen</t>
    </r>
  </si>
  <si>
    <t>Abwesenheit über 8 Std</t>
  </si>
  <si>
    <t>A</t>
  </si>
  <si>
    <t>Arzt</t>
  </si>
  <si>
    <t>Vorname Name</t>
  </si>
  <si>
    <t>Irgendwo</t>
  </si>
  <si>
    <t>Straße Nr.</t>
  </si>
  <si>
    <t>12345 Irgendwo</t>
  </si>
  <si>
    <t>Zielort 1</t>
  </si>
  <si>
    <t>Zielort 2</t>
  </si>
  <si>
    <t>Kopfdaten:</t>
  </si>
  <si>
    <t>gesetzliche Vorgaben:</t>
  </si>
  <si>
    <t>&gt;</t>
  </si>
  <si>
    <t>Zielort 3</t>
  </si>
  <si>
    <t>Zielort 4</t>
  </si>
  <si>
    <t>F</t>
  </si>
  <si>
    <t>Friseur</t>
  </si>
  <si>
    <t>Im1</t>
  </si>
  <si>
    <t>Im2</t>
  </si>
  <si>
    <t>Immobilie 1</t>
  </si>
  <si>
    <t>Immobilie 2</t>
  </si>
  <si>
    <t>Thema</t>
  </si>
  <si>
    <t>Hier werden wiederkehrende Standard-Fahrten vorbelegt:</t>
  </si>
  <si>
    <t>eintragen</t>
  </si>
  <si>
    <t>^</t>
  </si>
  <si>
    <t>Fahrten, die nicht vorbelegt sind:</t>
  </si>
  <si>
    <t>Anlass?</t>
  </si>
  <si>
    <t>Ziel?</t>
  </si>
  <si>
    <t>km?</t>
  </si>
  <si>
    <t>Bewegungsdaten:</t>
  </si>
  <si>
    <t>Seminar</t>
  </si>
  <si>
    <t>Beispiel:</t>
  </si>
  <si>
    <t xml:space="preserve"> </t>
  </si>
  <si>
    <t/>
  </si>
  <si>
    <t>Zeilen hinzufügen oder löschen</t>
  </si>
  <si>
    <t>hierher ziehen</t>
  </si>
  <si>
    <t>Das Einfügen von Zeilen geschieht wie folgt:</t>
  </si>
  <si>
    <t>korrigieren!</t>
  </si>
  <si>
    <t>Diese Zeilen (und eventuell nachfolgende Zeilen ohne roten Rand) müssen wie folgt korrigiert werden:</t>
  </si>
  <si>
    <t>Diese Anwendung wurde  entsprechend der  geltenden
Gesetze  erstellt  und ausgiebig  getestet. Der  Ersteller
übernimmt jedoch  keine Gewähr. Der Anwender ist für
seine Eintragungen/Veränderung selbst verantwortlich.
Dieses wird durch  Nutzung der Anwendung akzeptiert.</t>
  </si>
  <si>
    <t>Stuttgart &gt;</t>
  </si>
  <si>
    <t>&gt; Stuttgart</t>
  </si>
  <si>
    <t>Innenstadt</t>
  </si>
  <si>
    <t>&gt; München</t>
  </si>
  <si>
    <t>Stadt München</t>
  </si>
  <si>
    <t>München &gt;</t>
  </si>
  <si>
    <t xml:space="preserve">   ^ selektieren</t>
  </si>
  <si>
    <t xml:space="preserve"> &gt;</t>
  </si>
  <si>
    <t xml:space="preserve">&gt; </t>
  </si>
  <si>
    <t>Fahrten, die wiederkehrend standardmäßig durchgeführt werden:</t>
  </si>
  <si>
    <t>Start-Ort</t>
  </si>
  <si>
    <t>Ziel-Ort</t>
  </si>
  <si>
    <t xml:space="preserve">   &lt; diese Zelle markieren und &gt; Menü "Start / Zellen / Einfügen / Blattzeile einfügen" drücken</t>
  </si>
  <si>
    <t>Fahrten:</t>
  </si>
  <si>
    <r>
      <rPr>
        <b/>
        <sz val="9"/>
        <rFont val="Wingdings"/>
        <charset val="2"/>
      </rPr>
      <t>I</t>
    </r>
    <r>
      <rPr>
        <b/>
        <sz val="9"/>
        <rFont val="Arial"/>
        <family val="2"/>
      </rPr>
      <t xml:space="preserve"> Gesamt €</t>
    </r>
  </si>
  <si>
    <r>
      <rPr>
        <sz val="20"/>
        <color rgb="FFC00000"/>
        <rFont val="Algerian"/>
        <family val="5"/>
      </rPr>
      <t>€</t>
    </r>
    <r>
      <rPr>
        <sz val="12"/>
        <color rgb="FF006666"/>
        <rFont val="Algerian"/>
        <family val="5"/>
      </rPr>
      <t>Flux</t>
    </r>
  </si>
  <si>
    <r>
      <t xml:space="preserve">  Die </t>
    </r>
    <r>
      <rPr>
        <u/>
        <sz val="9"/>
        <color rgb="FF002060"/>
        <rFont val="Arial"/>
        <family val="2"/>
      </rPr>
      <t>gelben Felder</t>
    </r>
    <r>
      <rPr>
        <sz val="9"/>
        <color rgb="FF002060"/>
        <rFont val="Arial"/>
        <family val="2"/>
      </rPr>
      <t xml:space="preserve"> können eingetragen werden. Alle anderen Felder
  werden von der Anwendung automatisch vorbelegt oder berechnet.</t>
    </r>
  </si>
  <si>
    <r>
      <t>Kilometerpauschale '</t>
    </r>
    <r>
      <rPr>
        <u/>
        <sz val="8"/>
        <color rgb="FFC00000"/>
        <rFont val="Arial"/>
        <family val="2"/>
      </rPr>
      <t>€ pro Kilometer</t>
    </r>
    <r>
      <rPr>
        <sz val="8"/>
        <color rgb="FFC00000"/>
        <rFont val="Arial"/>
        <family val="2"/>
      </rPr>
      <t>' eintragen &gt;</t>
    </r>
  </si>
  <si>
    <r>
      <t xml:space="preserve">Tagessatz für Verpflegung </t>
    </r>
    <r>
      <rPr>
        <u/>
        <sz val="8"/>
        <color rgb="FFC00000"/>
        <rFont val="Arial"/>
        <family val="2"/>
      </rPr>
      <t>tagsüber</t>
    </r>
    <r>
      <rPr>
        <sz val="8"/>
        <color rgb="FFC00000"/>
        <rFont val="Arial"/>
        <family val="2"/>
      </rPr>
      <t xml:space="preserve"> (&lt;24 h) und </t>
    </r>
    <r>
      <rPr>
        <u/>
        <sz val="8"/>
        <color rgb="FFC00000"/>
        <rFont val="Arial"/>
        <family val="2"/>
      </rPr>
      <t>ganztags</t>
    </r>
    <r>
      <rPr>
        <sz val="8"/>
        <color rgb="FFC00000"/>
        <rFont val="Arial"/>
        <family val="2"/>
      </rPr>
      <t xml:space="preserve"> eintragen &gt;</t>
    </r>
  </si>
  <si>
    <r>
      <t xml:space="preserve">   ^ </t>
    </r>
    <r>
      <rPr>
        <u/>
        <sz val="8"/>
        <color rgb="FFC00000"/>
        <rFont val="Arial"/>
        <family val="2"/>
      </rPr>
      <t>Kurzzeichen</t>
    </r>
    <r>
      <rPr>
        <sz val="8"/>
        <color rgb="FFC00000"/>
        <rFont val="Arial"/>
        <family val="2"/>
      </rPr>
      <t xml:space="preserve"> eintragen, um in den Bewegungsdaten die Referenz herzustellen</t>
    </r>
  </si>
  <si>
    <r>
      <t xml:space="preserve">Der </t>
    </r>
    <r>
      <rPr>
        <u/>
        <sz val="8"/>
        <color rgb="FF008080"/>
        <rFont val="Arial"/>
        <family val="2"/>
      </rPr>
      <t>Anlass</t>
    </r>
    <r>
      <rPr>
        <sz val="8"/>
        <color rgb="FF008080"/>
        <rFont val="Arial"/>
        <family val="2"/>
      </rPr>
      <t xml:space="preserve"> kann bei Bedarf überschrieben werden.</t>
    </r>
  </si>
  <si>
    <r>
      <t>0 Uhr mit "</t>
    </r>
    <r>
      <rPr>
        <u/>
        <sz val="8"/>
        <color rgb="FF008080"/>
        <rFont val="Arial"/>
        <family val="2"/>
      </rPr>
      <t>0:0:1</t>
    </r>
    <r>
      <rPr>
        <sz val="8"/>
        <color rgb="FF008080"/>
        <rFont val="Arial"/>
        <family val="2"/>
      </rPr>
      <t>", 24 Uhr mit "</t>
    </r>
    <r>
      <rPr>
        <u/>
        <sz val="8"/>
        <color rgb="FF008080"/>
        <rFont val="Arial"/>
        <family val="2"/>
      </rPr>
      <t>24:00</t>
    </r>
    <r>
      <rPr>
        <sz val="8"/>
        <color rgb="FF008080"/>
        <rFont val="Arial"/>
        <family val="2"/>
      </rPr>
      <t>" eintragen!</t>
    </r>
  </si>
  <si>
    <r>
      <t>"</t>
    </r>
    <r>
      <rPr>
        <u/>
        <sz val="8"/>
        <color rgb="FFC00000"/>
        <rFont val="Arial"/>
        <family val="2"/>
      </rPr>
      <t>T</t>
    </r>
    <r>
      <rPr>
        <sz val="8"/>
        <color rgb="FFC00000"/>
        <rFont val="Arial"/>
        <family val="2"/>
      </rPr>
      <t>" für Abwesenheit unter 24 Stunden und "</t>
    </r>
    <r>
      <rPr>
        <u/>
        <sz val="8"/>
        <color rgb="FFC00000"/>
        <rFont val="Arial"/>
        <family val="2"/>
      </rPr>
      <t>G</t>
    </r>
    <r>
      <rPr>
        <sz val="8"/>
        <color rgb="FFC00000"/>
        <rFont val="Arial"/>
        <family val="2"/>
      </rPr>
      <t>" für "Gesamttag 24 Stunden" selektieren ^</t>
    </r>
    <r>
      <rPr>
        <sz val="8"/>
        <color theme="0"/>
        <rFont val="Arial"/>
        <family val="2"/>
      </rPr>
      <t xml:space="preserve"> .</t>
    </r>
    <r>
      <rPr>
        <sz val="8"/>
        <color rgb="FFC00000"/>
        <rFont val="Arial"/>
        <family val="2"/>
      </rPr>
      <t xml:space="preserve">   </t>
    </r>
  </si>
  <si>
    <r>
      <rPr>
        <u/>
        <sz val="8"/>
        <color rgb="FF008080"/>
        <rFont val="Arial"/>
        <family val="2"/>
      </rPr>
      <t>Start-Ort</t>
    </r>
    <r>
      <rPr>
        <sz val="8"/>
        <color rgb="FF008080"/>
        <rFont val="Arial"/>
        <family val="2"/>
      </rPr>
      <t xml:space="preserve"> und </t>
    </r>
    <r>
      <rPr>
        <u/>
        <sz val="8"/>
        <color rgb="FF008080"/>
        <rFont val="Arial"/>
        <family val="2"/>
      </rPr>
      <t xml:space="preserve">Ziel-Ort </t>
    </r>
    <r>
      <rPr>
        <sz val="8"/>
        <color rgb="FF008080"/>
        <rFont val="Arial"/>
        <family val="2"/>
      </rPr>
      <t>können bei Bedarf ebenfalls überschrieben werden.</t>
    </r>
  </si>
  <si>
    <r>
      <t>"</t>
    </r>
    <r>
      <rPr>
        <u/>
        <sz val="9"/>
        <color rgb="FFC00000"/>
        <rFont val="Arial"/>
        <family val="2"/>
      </rPr>
      <t>Einfügen</t>
    </r>
    <r>
      <rPr>
        <sz val="9"/>
        <color rgb="FFC00000"/>
        <rFont val="Arial"/>
        <family val="2"/>
      </rPr>
      <t>" &gt; "</t>
    </r>
    <r>
      <rPr>
        <u/>
        <sz val="9"/>
        <color rgb="FFC00000"/>
        <rFont val="Arial"/>
        <family val="2"/>
      </rPr>
      <t>Blattzeilen einfügen</t>
    </r>
    <r>
      <rPr>
        <sz val="9"/>
        <color rgb="FFC00000"/>
        <rFont val="Arial"/>
        <family val="2"/>
      </rPr>
      <t>" drücken</t>
    </r>
  </si>
  <si>
    <r>
      <t xml:space="preserve">Nach dem Einfügen erscheinen in einigen Zeilen </t>
    </r>
    <r>
      <rPr>
        <u/>
        <sz val="10"/>
        <color rgb="FFC00000"/>
        <rFont val="Arial"/>
        <family val="2"/>
      </rPr>
      <t>rote Ränder</t>
    </r>
    <r>
      <rPr>
        <sz val="10"/>
        <color rgb="FF002060"/>
        <rFont val="Arial"/>
        <family val="2"/>
      </rPr>
      <t xml:space="preserve"> links und rechts:</t>
    </r>
  </si>
  <si>
    <r>
      <t xml:space="preserve">Die letzten korrekten Zellen vor den roten Rändern werden markiert, so dass die Zellen </t>
    </r>
    <r>
      <rPr>
        <u/>
        <sz val="9"/>
        <color rgb="FFC00000"/>
        <rFont val="Arial"/>
        <family val="2"/>
      </rPr>
      <t>direkt über den roten Rändern</t>
    </r>
    <r>
      <rPr>
        <sz val="9"/>
        <color rgb="FFC00000"/>
        <rFont val="Arial"/>
        <family val="2"/>
      </rPr>
      <t xml:space="preserve"> markiert sind!</t>
    </r>
  </si>
  <si>
    <t>Das Löschen von Zeilen ist jederzeit möglich ohne weitere Maßnahmen.</t>
  </si>
  <si>
    <r>
      <t xml:space="preserve"> Zeile(n) markieren und in "</t>
    </r>
    <r>
      <rPr>
        <u/>
        <sz val="9"/>
        <color rgb="FFC00000"/>
        <rFont val="Arial"/>
        <family val="2"/>
      </rPr>
      <t>Start</t>
    </r>
    <r>
      <rPr>
        <sz val="9"/>
        <color rgb="FFC00000"/>
        <rFont val="Arial"/>
        <family val="2"/>
      </rPr>
      <t>" im Block "</t>
    </r>
    <r>
      <rPr>
        <u/>
        <sz val="9"/>
        <color rgb="FFC00000"/>
        <rFont val="Arial"/>
        <family val="2"/>
      </rPr>
      <t>Zellen</t>
    </r>
    <r>
      <rPr>
        <sz val="9"/>
        <color rgb="FFC00000"/>
        <rFont val="Arial"/>
        <family val="2"/>
      </rPr>
      <t>":</t>
    </r>
  </si>
  <si>
    <r>
      <t>Markierung bis direkt über "</t>
    </r>
    <r>
      <rPr>
        <u/>
        <sz val="9"/>
        <color rgb="FFC00000"/>
        <rFont val="Arial"/>
        <family val="2"/>
      </rPr>
      <t>^ hierher ziehen</t>
    </r>
    <r>
      <rPr>
        <sz val="9"/>
        <color rgb="FFC00000"/>
        <rFont val="Arial"/>
        <family val="2"/>
      </rPr>
      <t>" ziehen, auch wenn Zeilen keine roten Ränder haben!</t>
    </r>
  </si>
  <si>
    <t>Tipps:</t>
  </si>
  <si>
    <t>Sollten die Formeln in einer Zeile nicht mehr korrekt funktionieren, kann eine korrekte Zeile  in diese defekte Zeile kopiert werden, um diese  zu reparieren.</t>
  </si>
  <si>
    <t>Für jedes Thema (z.B. "Arztbesuche" oder "Geschäftsreisen") kann ein eigener Tab angelegt werden, um alle Fahrtkosten konzentriert in 1 Datei zu führen.</t>
  </si>
  <si>
    <r>
      <t xml:space="preserve"> ^ </t>
    </r>
    <r>
      <rPr>
        <u/>
        <sz val="8"/>
        <color rgb="FFC00000"/>
        <rFont val="Arial"/>
        <family val="2"/>
      </rPr>
      <t>Ziel</t>
    </r>
    <r>
      <rPr>
        <sz val="8"/>
        <color rgb="FFC00000"/>
        <rFont val="Arial"/>
        <family val="2"/>
      </rPr>
      <t xml:space="preserve"> eintragen</t>
    </r>
  </si>
  <si>
    <t>Wohnort</t>
  </si>
  <si>
    <t>D-12345</t>
  </si>
  <si>
    <t>Straße</t>
  </si>
  <si>
    <r>
      <t xml:space="preserve">^ </t>
    </r>
    <r>
      <rPr>
        <u/>
        <sz val="8"/>
        <color rgb="FFC00000"/>
        <rFont val="Arial"/>
        <family val="2"/>
      </rPr>
      <t>PLZ</t>
    </r>
    <r>
      <rPr>
        <sz val="8"/>
        <color rgb="FFC00000"/>
        <rFont val="Arial"/>
        <family val="2"/>
      </rPr>
      <t xml:space="preserve"> eintragen</t>
    </r>
  </si>
  <si>
    <r>
      <t xml:space="preserve">^ </t>
    </r>
    <r>
      <rPr>
        <u/>
        <sz val="8"/>
        <color rgb="FFC00000"/>
        <rFont val="Arial"/>
        <family val="2"/>
      </rPr>
      <t>Wohnort</t>
    </r>
    <r>
      <rPr>
        <sz val="8"/>
        <color rgb="FFC00000"/>
        <rFont val="Arial"/>
        <family val="2"/>
      </rPr>
      <t xml:space="preserve"> eintragen</t>
    </r>
  </si>
  <si>
    <r>
      <t xml:space="preserve">^ </t>
    </r>
    <r>
      <rPr>
        <u/>
        <sz val="8"/>
        <color rgb="FFC00000"/>
        <rFont val="Arial"/>
        <family val="2"/>
      </rPr>
      <t>Straße</t>
    </r>
    <r>
      <rPr>
        <sz val="8"/>
        <color rgb="FFC00000"/>
        <rFont val="Arial"/>
        <family val="2"/>
      </rPr>
      <t xml:space="preserve"> eintragen</t>
    </r>
  </si>
  <si>
    <r>
      <rPr>
        <u/>
        <sz val="8"/>
        <color rgb="FFC00000"/>
        <rFont val="Arial"/>
        <family val="2"/>
      </rPr>
      <t>Namen</t>
    </r>
    <r>
      <rPr>
        <sz val="8"/>
        <color rgb="FFC00000"/>
        <rFont val="Arial"/>
        <family val="2"/>
      </rPr>
      <t xml:space="preserve"> eintragen &gt;</t>
    </r>
  </si>
  <si>
    <r>
      <rPr>
        <u/>
        <sz val="8"/>
        <color rgb="FFC00000"/>
        <rFont val="Arial"/>
        <family val="2"/>
      </rPr>
      <t>Straße</t>
    </r>
    <r>
      <rPr>
        <sz val="8"/>
        <color rgb="FFC00000"/>
        <rFont val="Arial"/>
        <family val="2"/>
      </rPr>
      <t xml:space="preserve"> eintragen &gt;</t>
    </r>
  </si>
  <si>
    <r>
      <rPr>
        <u/>
        <sz val="8"/>
        <color rgb="FFC00000"/>
        <rFont val="Arial"/>
        <family val="2"/>
      </rPr>
      <t>Wohnort</t>
    </r>
    <r>
      <rPr>
        <sz val="8"/>
        <color rgb="FFC00000"/>
        <rFont val="Arial"/>
        <family val="2"/>
      </rPr>
      <t xml:space="preserve"> eintragen &gt;</t>
    </r>
  </si>
  <si>
    <r>
      <t xml:space="preserve">^ </t>
    </r>
    <r>
      <rPr>
        <u/>
        <sz val="8"/>
        <color rgb="FFC00000"/>
        <rFont val="Arial"/>
        <family val="2"/>
      </rPr>
      <t>Datum</t>
    </r>
    <r>
      <rPr>
        <sz val="8"/>
        <color rgb="FFC00000"/>
        <rFont val="Arial"/>
        <family val="2"/>
      </rPr>
      <t xml:space="preserve"> der letzten Änderung eintragen</t>
    </r>
  </si>
  <si>
    <r>
      <rPr>
        <u/>
        <sz val="8"/>
        <color rgb="FFC00000"/>
        <rFont val="Arial"/>
        <family val="2"/>
      </rPr>
      <t xml:space="preserve"> ^ Thema</t>
    </r>
    <r>
      <rPr>
        <sz val="8"/>
        <color rgb="FFC00000"/>
        <rFont val="Arial"/>
        <family val="2"/>
      </rPr>
      <t xml:space="preserve"> der Reisen eintragen (z.B. "Arztbesuche" oder "Geschäftsreisen")</t>
    </r>
  </si>
  <si>
    <r>
      <t xml:space="preserve">üblicher </t>
    </r>
    <r>
      <rPr>
        <u/>
        <sz val="8"/>
        <color rgb="FFC00000"/>
        <rFont val="Arial"/>
        <family val="2"/>
      </rPr>
      <t>Startort</t>
    </r>
    <r>
      <rPr>
        <sz val="8"/>
        <color rgb="FFC00000"/>
        <rFont val="Arial"/>
        <family val="2"/>
      </rPr>
      <t xml:space="preserve"> ^</t>
    </r>
  </si>
  <si>
    <t xml:space="preserve">  eintragen</t>
  </si>
  <si>
    <r>
      <rPr>
        <sz val="8"/>
        <color rgb="FFC00000"/>
        <rFont val="Arial"/>
        <family val="2"/>
      </rPr>
      <t xml:space="preserve">^ </t>
    </r>
    <r>
      <rPr>
        <u/>
        <sz val="8"/>
        <color rgb="FFC00000"/>
        <rFont val="Arial"/>
        <family val="2"/>
      </rPr>
      <t>Zielort</t>
    </r>
  </si>
  <si>
    <r>
      <rPr>
        <i/>
        <sz val="8"/>
        <color rgb="FFC00000"/>
        <rFont val="Arial"/>
        <family val="2"/>
      </rPr>
      <t>^ Nur bei "T"</t>
    </r>
    <r>
      <rPr>
        <sz val="8"/>
        <color rgb="FFC00000"/>
        <rFont val="Arial"/>
        <family val="2"/>
      </rPr>
      <t>:  Uhrzeiten "</t>
    </r>
    <r>
      <rPr>
        <u/>
        <sz val="8"/>
        <color rgb="FFC00000"/>
        <rFont val="Arial"/>
        <family val="2"/>
      </rPr>
      <t>von</t>
    </r>
    <r>
      <rPr>
        <sz val="8"/>
        <color rgb="FFC00000"/>
        <rFont val="Arial"/>
        <family val="2"/>
      </rPr>
      <t>" und "</t>
    </r>
    <r>
      <rPr>
        <u/>
        <sz val="8"/>
        <color rgb="FFC00000"/>
        <rFont val="Arial"/>
        <family val="2"/>
      </rPr>
      <t>bis</t>
    </r>
    <r>
      <rPr>
        <sz val="8"/>
        <color rgb="FFC00000"/>
        <rFont val="Arial"/>
        <family val="2"/>
      </rPr>
      <t>" eintragen</t>
    </r>
  </si>
  <si>
    <r>
      <t xml:space="preserve">   ^ </t>
    </r>
    <r>
      <rPr>
        <u/>
        <sz val="8"/>
        <color rgb="FFC00000"/>
        <rFont val="Arial"/>
        <family val="2"/>
      </rPr>
      <t>Kurzzeichen</t>
    </r>
    <r>
      <rPr>
        <sz val="8"/>
        <color rgb="FFC00000"/>
        <rFont val="Arial"/>
        <family val="2"/>
      </rPr>
      <t xml:space="preserve"> selektieren</t>
    </r>
  </si>
  <si>
    <r>
      <rPr>
        <sz val="8"/>
        <color rgb="FFC00000"/>
        <rFont val="Arial"/>
        <family val="2"/>
      </rPr>
      <t xml:space="preserve">   ^  </t>
    </r>
    <r>
      <rPr>
        <u/>
        <sz val="8"/>
        <color rgb="FFC00000"/>
        <rFont val="Arial"/>
        <family val="2"/>
      </rPr>
      <t>Fahrt-Datum</t>
    </r>
  </si>
  <si>
    <r>
      <rPr>
        <sz val="8"/>
        <color rgb="FFC00000"/>
        <rFont val="Arial"/>
        <family val="2"/>
      </rPr>
      <t xml:space="preserve">  ^  </t>
    </r>
    <r>
      <rPr>
        <u/>
        <sz val="8"/>
        <color rgb="FFC00000"/>
        <rFont val="Arial"/>
        <family val="2"/>
      </rPr>
      <t>Fahrt-Datum</t>
    </r>
  </si>
  <si>
    <t xml:space="preserve">    eintragen</t>
  </si>
  <si>
    <r>
      <t xml:space="preserve"> ^ </t>
    </r>
    <r>
      <rPr>
        <u/>
        <sz val="8"/>
        <color rgb="FFC00000"/>
        <rFont val="Arial"/>
        <family val="2"/>
      </rPr>
      <t>Anlass</t>
    </r>
    <r>
      <rPr>
        <sz val="8"/>
        <color rgb="FFC00000"/>
        <rFont val="Arial"/>
        <family val="2"/>
      </rPr>
      <t xml:space="preserve"> der Fahrt eintragen</t>
    </r>
  </si>
  <si>
    <r>
      <t xml:space="preserve">^ </t>
    </r>
    <r>
      <rPr>
        <u/>
        <sz val="8"/>
        <color rgb="FFC00000"/>
        <rFont val="Arial"/>
        <family val="2"/>
      </rPr>
      <t>Orte</t>
    </r>
    <r>
      <rPr>
        <sz val="8"/>
        <color rgb="FFC00000"/>
        <rFont val="Arial"/>
        <family val="2"/>
      </rPr>
      <t xml:space="preserve"> eintragen</t>
    </r>
  </si>
  <si>
    <r>
      <t xml:space="preserve">gefahrene </t>
    </r>
    <r>
      <rPr>
        <u/>
        <sz val="8"/>
        <color rgb="FFC00000"/>
        <rFont val="Arial"/>
        <family val="2"/>
      </rPr>
      <t>km</t>
    </r>
    <r>
      <rPr>
        <sz val="8"/>
        <color rgb="FFC00000"/>
        <rFont val="Arial"/>
        <family val="2"/>
      </rPr>
      <t xml:space="preserve"> ^</t>
    </r>
  </si>
  <si>
    <r>
      <t>Entfernung</t>
    </r>
    <r>
      <rPr>
        <sz val="8"/>
        <color rgb="FFC00000"/>
        <rFont val="Arial"/>
        <family val="2"/>
      </rPr>
      <t xml:space="preserve"> ^</t>
    </r>
  </si>
  <si>
    <t>Straße Nummer</t>
  </si>
  <si>
    <t>12345 Wohnort</t>
  </si>
  <si>
    <t>Fahrtkosten Thema</t>
  </si>
  <si>
    <t xml:space="preserve">Version 26-107 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</si>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</sst>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#,##0.00\ &quot;€&quot;;[Red]\-#,##0.00\ &quot;€&quot;"/>
    <numFmt numFmtId="164" formatCode="&quot;Stand: &quot;dd/mm/yyyy;@"/>
    <numFmt numFmtId="165" formatCode="0&quot; km&quot;"/>
    <numFmt numFmtId="166" formatCode="#,##0&quot; km&quot;"/>
    <numFmt numFmtId="167" formatCode="hh:mm;@"/>
    <numFmt numFmtId="168" formatCode="#,##0.00\ &quot;€&quot;"/>
    <numFmt numFmtId="169" formatCode="0.00&quot; Std&quot;"/>
    <numFmt numFmtId="170" formatCode="0&quot; Tage&quot;"/>
    <numFmt numFmtId="171" formatCode="hh:mm&quot; -&quot;;@"/>
    <numFmt numFmtId="172" formatCode="&quot;Steuern: &quot;#,##0.00_ ;[Red]&quot;Steuern: &quot;\-#,##0.00\ "/>
    <numFmt numFmtId="173" formatCode="dd/mm\ yyyy;@"/>
    <numFmt numFmtId="174" formatCode="0&quot; T (tagsüber)&quot;"/>
    <numFmt numFmtId="175" formatCode="0&quot; G (ganztags)&quot;"/>
    <numFmt numFmtId="176" formatCode="#,##0\ &quot;€&quot;"/>
    <numFmt numFmtId="177" formatCode="&quot;Gesamt: &quot;0&quot; Tage&quot;"/>
    <numFmt numFmtId="178" formatCode="&quot; &quot;dd/mm\ yyyy;@"/>
  </numFmts>
  <fonts count="6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6"/>
      <name val="Arial"/>
      <family val="2"/>
    </font>
    <font>
      <b/>
      <sz val="16"/>
      <color rgb="FFFFFFCC"/>
      <name val="Arial"/>
      <family val="2"/>
    </font>
    <font>
      <b/>
      <sz val="10"/>
      <color rgb="FF002060"/>
      <name val="Arial"/>
      <family val="2"/>
    </font>
    <font>
      <b/>
      <sz val="10"/>
      <color theme="8" tint="-0.249977111117893"/>
      <name val="Arial"/>
      <family val="2"/>
    </font>
    <font>
      <b/>
      <sz val="10"/>
      <color rgb="FFFFFF99"/>
      <name val="Arial"/>
      <family val="2"/>
    </font>
    <font>
      <sz val="10"/>
      <color rgb="FF002060"/>
      <name val="Arial"/>
      <family val="2"/>
    </font>
    <font>
      <b/>
      <sz val="9"/>
      <color rgb="FF002060"/>
      <name val="Arial"/>
      <family val="2"/>
    </font>
    <font>
      <sz val="10"/>
      <color rgb="FF3F3F76"/>
      <name val="Arial"/>
      <family val="2"/>
    </font>
    <font>
      <sz val="10"/>
      <color theme="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theme="9" tint="-0.499984740745262"/>
      <name val="Arial"/>
      <family val="2"/>
    </font>
    <font>
      <b/>
      <sz val="11"/>
      <name val="Arial"/>
      <family val="2"/>
    </font>
    <font>
      <sz val="8"/>
      <color theme="0" tint="-0.499984740745262"/>
      <name val="Arial"/>
      <family val="2"/>
    </font>
    <font>
      <b/>
      <sz val="8"/>
      <color theme="9" tint="-0.499984740745262"/>
      <name val="Arial"/>
      <family val="2"/>
    </font>
    <font>
      <sz val="8"/>
      <color theme="0"/>
      <name val="Arial"/>
      <family val="2"/>
    </font>
    <font>
      <b/>
      <sz val="10"/>
      <color theme="1" tint="0.499984740745262"/>
      <name val="Arial"/>
      <family val="2"/>
    </font>
    <font>
      <b/>
      <sz val="8"/>
      <color rgb="FFC00000"/>
      <name val="Arial"/>
      <family val="2"/>
    </font>
    <font>
      <b/>
      <sz val="8"/>
      <color rgb="FFFF0000"/>
      <name val="Arial"/>
      <family val="2"/>
    </font>
    <font>
      <b/>
      <sz val="16"/>
      <color rgb="FF002060"/>
      <name val="Arial"/>
      <family val="2"/>
    </font>
    <font>
      <b/>
      <sz val="16"/>
      <color theme="1" tint="0.249977111117893"/>
      <name val="Arial"/>
      <family val="2"/>
    </font>
    <font>
      <b/>
      <sz val="11"/>
      <color theme="0" tint="-0.499984740745262"/>
      <name val="Arial"/>
      <family val="2"/>
    </font>
    <font>
      <b/>
      <sz val="9"/>
      <color theme="0" tint="-0.499984740745262"/>
      <name val="Arial"/>
      <family val="2"/>
    </font>
    <font>
      <b/>
      <sz val="8"/>
      <color rgb="FF002060"/>
      <name val="Arial"/>
      <family val="2"/>
    </font>
    <font>
      <sz val="8"/>
      <name val="Arial"/>
      <family val="2"/>
    </font>
    <font>
      <b/>
      <sz val="10"/>
      <color theme="0" tint="-0.499984740745262"/>
      <name val="Arial"/>
      <family val="2"/>
    </font>
    <font>
      <sz val="12"/>
      <color theme="0"/>
      <name val="Arial"/>
      <family val="2"/>
    </font>
    <font>
      <sz val="16"/>
      <color theme="0"/>
      <name val="Arial"/>
      <family val="2"/>
    </font>
    <font>
      <sz val="12"/>
      <color rgb="FFFFFF00"/>
      <name val="Arial"/>
      <family val="2"/>
    </font>
    <font>
      <b/>
      <sz val="9"/>
      <color rgb="FFC00000"/>
      <name val="Arial"/>
      <family val="2"/>
    </font>
    <font>
      <b/>
      <sz val="8"/>
      <color rgb="FF008080"/>
      <name val="Arial"/>
      <family val="2"/>
    </font>
    <font>
      <sz val="8"/>
      <color rgb="FF008080"/>
      <name val="Arial"/>
      <family val="2"/>
    </font>
    <font>
      <b/>
      <sz val="9"/>
      <name val="Wingdings"/>
      <charset val="2"/>
    </font>
    <font>
      <b/>
      <sz val="9"/>
      <name val="Arial"/>
      <family val="2"/>
      <charset val="2"/>
    </font>
    <font>
      <sz val="8"/>
      <color theme="1" tint="0.249977111117893"/>
      <name val="Arial"/>
      <family val="2"/>
    </font>
    <font>
      <sz val="10"/>
      <name val="Algerian"/>
      <family val="5"/>
    </font>
    <font>
      <sz val="20"/>
      <color rgb="FFC00000"/>
      <name val="Algerian"/>
      <family val="5"/>
    </font>
    <font>
      <sz val="12"/>
      <color rgb="FF006666"/>
      <name val="Algerian"/>
      <family val="5"/>
    </font>
    <font>
      <sz val="9"/>
      <color rgb="FF002060"/>
      <name val="Arial"/>
      <family val="2"/>
    </font>
    <font>
      <u/>
      <sz val="9"/>
      <color rgb="FF002060"/>
      <name val="Arial"/>
      <family val="2"/>
    </font>
    <font>
      <sz val="8"/>
      <color rgb="FFC00000"/>
      <name val="Arial"/>
      <family val="2"/>
    </font>
    <font>
      <u/>
      <sz val="8"/>
      <color rgb="FFC00000"/>
      <name val="Arial"/>
      <family val="2"/>
    </font>
    <font>
      <u/>
      <sz val="8"/>
      <color rgb="FF008080"/>
      <name val="Arial"/>
      <family val="2"/>
    </font>
    <font>
      <i/>
      <sz val="8"/>
      <color rgb="FFC00000"/>
      <name val="Arial"/>
      <family val="2"/>
    </font>
    <font>
      <sz val="8"/>
      <color rgb="FF002060"/>
      <name val="Arial"/>
      <family val="2"/>
    </font>
    <font>
      <sz val="9"/>
      <color rgb="FFC00000"/>
      <name val="Arial"/>
      <family val="2"/>
    </font>
    <font>
      <u/>
      <sz val="9"/>
      <color rgb="FFC00000"/>
      <name val="Arial"/>
      <family val="2"/>
    </font>
    <font>
      <u/>
      <sz val="10"/>
      <color rgb="FFC00000"/>
      <name val="Arial"/>
      <family val="2"/>
    </font>
    <font>
      <sz val="8"/>
      <color theme="9" tint="-0.499984740745262"/>
      <name val="Arial"/>
      <family val="2"/>
    </font>
    <font>
      <sz val="8"/>
      <color rgb="FFFFFF00"/>
      <name val="Arial"/>
      <family val="2"/>
    </font>
    <font>
      <i/>
      <sz val="10"/>
      <color rgb="FF002060"/>
      <name val="Arial"/>
      <family val="2"/>
    </font>
    <font>
      <sz val="9"/>
      <name val="Arial"/>
      <family val="2"/>
    </font>
    <font>
      <b/>
      <sz val="9"/>
      <color theme="9" tint="-0.499984740745262"/>
      <name val="Arial"/>
      <family val="2"/>
    </font>
    <font>
      <b/>
      <sz val="8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n">
        <color indexed="64"/>
      </right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3" fillId="10" borderId="18" applyNumberFormat="0" applyBorder="0" applyAlignment="0" applyProtection="0"/>
  </cellStyleXfs>
  <cellXfs count="327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8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166" fontId="5" fillId="5" borderId="3" xfId="0" applyNumberFormat="1" applyFont="1" applyFill="1" applyBorder="1" applyAlignment="1">
      <alignment horizontal="center" vertical="center"/>
    </xf>
    <xf numFmtId="168" fontId="1" fillId="6" borderId="3" xfId="0" applyNumberFormat="1" applyFont="1" applyFill="1" applyBorder="1" applyAlignment="1">
      <alignment vertical="center"/>
    </xf>
    <xf numFmtId="165" fontId="1" fillId="0" borderId="0" xfId="0" applyNumberFormat="1" applyFont="1" applyAlignment="1" applyProtection="1">
      <alignment horizontal="right" vertical="center"/>
      <protection locked="0"/>
    </xf>
    <xf numFmtId="166" fontId="1" fillId="0" borderId="13" xfId="0" applyNumberFormat="1" applyFont="1" applyBorder="1" applyAlignment="1" applyProtection="1">
      <alignment horizontal="right" vertical="center"/>
      <protection locked="0"/>
    </xf>
    <xf numFmtId="165" fontId="1" fillId="0" borderId="13" xfId="0" quotePrefix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  <xf numFmtId="8" fontId="2" fillId="0" borderId="0" xfId="0" applyNumberFormat="1" applyFont="1" applyAlignment="1">
      <alignment horizontal="right"/>
    </xf>
    <xf numFmtId="8" fontId="1" fillId="8" borderId="3" xfId="0" applyNumberFormat="1" applyFont="1" applyFill="1" applyBorder="1" applyAlignment="1">
      <alignment horizontal="right" vertical="center"/>
    </xf>
    <xf numFmtId="8" fontId="10" fillId="9" borderId="1" xfId="0" applyNumberFormat="1" applyFont="1" applyFill="1" applyBorder="1" applyAlignment="1">
      <alignment horizontal="right" vertical="center"/>
    </xf>
    <xf numFmtId="166" fontId="1" fillId="7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/>
    </xf>
    <xf numFmtId="0" fontId="9" fillId="11" borderId="1" xfId="0" applyFont="1" applyFill="1" applyBorder="1" applyAlignment="1">
      <alignment horizontal="right" vertical="center"/>
    </xf>
    <xf numFmtId="0" fontId="11" fillId="12" borderId="1" xfId="0" applyFont="1" applyFill="1" applyBorder="1" applyAlignment="1">
      <alignment vertical="center"/>
    </xf>
    <xf numFmtId="0" fontId="11" fillId="12" borderId="1" xfId="0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left" vertical="center"/>
    </xf>
    <xf numFmtId="165" fontId="11" fillId="12" borderId="1" xfId="0" quotePrefix="1" applyNumberFormat="1" applyFont="1" applyFill="1" applyBorder="1" applyAlignment="1">
      <alignment horizontal="right" vertical="center"/>
    </xf>
    <xf numFmtId="169" fontId="1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166" fontId="1" fillId="3" borderId="3" xfId="0" applyNumberFormat="1" applyFont="1" applyFill="1" applyBorder="1" applyAlignment="1" applyProtection="1">
      <alignment horizontal="right" vertical="center"/>
      <protection locked="0"/>
    </xf>
    <xf numFmtId="8" fontId="1" fillId="3" borderId="3" xfId="0" applyNumberFormat="1" applyFont="1" applyFill="1" applyBorder="1" applyAlignment="1">
      <alignment horizontal="right" vertical="center"/>
    </xf>
    <xf numFmtId="173" fontId="19" fillId="3" borderId="3" xfId="0" applyNumberFormat="1" applyFont="1" applyFill="1" applyBorder="1" applyAlignment="1">
      <alignment horizontal="right" vertical="center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/>
      <protection locked="0"/>
    </xf>
    <xf numFmtId="167" fontId="1" fillId="0" borderId="19" xfId="0" applyNumberFormat="1" applyFont="1" applyBorder="1" applyAlignment="1" applyProtection="1">
      <alignment horizontal="left" vertical="center"/>
      <protection locked="0"/>
    </xf>
    <xf numFmtId="171" fontId="1" fillId="0" borderId="6" xfId="0" applyNumberFormat="1" applyFont="1" applyBorder="1" applyAlignment="1" applyProtection="1">
      <alignment vertical="center"/>
      <protection locked="0"/>
    </xf>
    <xf numFmtId="167" fontId="1" fillId="0" borderId="9" xfId="0" applyNumberFormat="1" applyFont="1" applyBorder="1" applyAlignment="1" applyProtection="1">
      <alignment horizontal="left" vertical="center"/>
      <protection locked="0"/>
    </xf>
    <xf numFmtId="171" fontId="1" fillId="0" borderId="20" xfId="0" applyNumberFormat="1" applyFont="1" applyBorder="1" applyAlignment="1" applyProtection="1">
      <alignment vertical="center"/>
      <protection locked="0"/>
    </xf>
    <xf numFmtId="169" fontId="11" fillId="7" borderId="3" xfId="0" applyNumberFormat="1" applyFont="1" applyFill="1" applyBorder="1" applyAlignment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horizontal="left" vertical="center"/>
    </xf>
    <xf numFmtId="170" fontId="2" fillId="0" borderId="0" xfId="0" applyNumberFormat="1" applyFont="1" applyAlignment="1">
      <alignment horizontal="center"/>
    </xf>
    <xf numFmtId="172" fontId="23" fillId="3" borderId="1" xfId="0" applyNumberFormat="1" applyFont="1" applyFill="1" applyBorder="1" applyAlignment="1">
      <alignment horizontal="center" vertical="center"/>
    </xf>
    <xf numFmtId="176" fontId="24" fillId="5" borderId="4" xfId="0" applyNumberFormat="1" applyFont="1" applyFill="1" applyBorder="1" applyAlignment="1">
      <alignment horizontal="left" vertical="center"/>
    </xf>
    <xf numFmtId="176" fontId="24" fillId="5" borderId="7" xfId="0" applyNumberFormat="1" applyFont="1" applyFill="1" applyBorder="1" applyAlignment="1">
      <alignment vertical="center"/>
    </xf>
    <xf numFmtId="0" fontId="26" fillId="2" borderId="0" xfId="0" quotePrefix="1" applyFont="1" applyFill="1" applyAlignment="1" applyProtection="1">
      <alignment vertical="center"/>
      <protection locked="0"/>
    </xf>
    <xf numFmtId="0" fontId="32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3" fillId="0" borderId="0" xfId="0" applyFont="1" applyAlignment="1">
      <alignment horizontal="right" vertical="center"/>
    </xf>
    <xf numFmtId="8" fontId="12" fillId="11" borderId="2" xfId="0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right" vertical="center"/>
    </xf>
    <xf numFmtId="0" fontId="28" fillId="13" borderId="3" xfId="0" applyFont="1" applyFill="1" applyBorder="1" applyAlignment="1">
      <alignment horizontal="center" vertical="center"/>
    </xf>
    <xf numFmtId="176" fontId="29" fillId="11" borderId="1" xfId="0" applyNumberFormat="1" applyFont="1" applyFill="1" applyBorder="1" applyAlignment="1">
      <alignment horizontal="left" vertical="center"/>
    </xf>
    <xf numFmtId="176" fontId="29" fillId="11" borderId="1" xfId="0" applyNumberFormat="1" applyFont="1" applyFill="1" applyBorder="1" applyAlignment="1">
      <alignment vertical="center"/>
    </xf>
    <xf numFmtId="166" fontId="5" fillId="0" borderId="0" xfId="0" applyNumberFormat="1" applyFont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165" fontId="1" fillId="0" borderId="12" xfId="0" applyNumberFormat="1" applyFont="1" applyBorder="1" applyAlignment="1">
      <alignment horizontal="right" vertical="center"/>
    </xf>
    <xf numFmtId="166" fontId="5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4" fontId="28" fillId="0" borderId="12" xfId="0" applyNumberFormat="1" applyFont="1" applyBorder="1" applyAlignment="1">
      <alignment horizontal="left" vertical="center"/>
    </xf>
    <xf numFmtId="175" fontId="28" fillId="0" borderId="12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top"/>
    </xf>
    <xf numFmtId="0" fontId="1" fillId="11" borderId="1" xfId="0" applyFont="1" applyFill="1" applyBorder="1" applyAlignment="1">
      <alignment vertical="center"/>
    </xf>
    <xf numFmtId="0" fontId="1" fillId="11" borderId="1" xfId="0" applyFont="1" applyFill="1" applyBorder="1" applyAlignment="1">
      <alignment horizontal="center" vertical="center"/>
    </xf>
    <xf numFmtId="165" fontId="1" fillId="11" borderId="1" xfId="0" applyNumberFormat="1" applyFont="1" applyFill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8" fillId="11" borderId="1" xfId="0" applyFont="1" applyFill="1" applyBorder="1" applyAlignment="1">
      <alignment horizontal="right" vertical="center"/>
    </xf>
    <xf numFmtId="0" fontId="3" fillId="0" borderId="0" xfId="0" applyFont="1" applyAlignment="1">
      <alignment vertical="top"/>
    </xf>
    <xf numFmtId="0" fontId="8" fillId="0" borderId="11" xfId="0" applyFont="1" applyBorder="1" applyAlignment="1">
      <alignment horizontal="left"/>
    </xf>
    <xf numFmtId="0" fontId="31" fillId="4" borderId="2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7" xfId="0" applyFont="1" applyFill="1" applyBorder="1" applyAlignment="1">
      <alignment horizontal="left" vertical="center"/>
    </xf>
    <xf numFmtId="0" fontId="31" fillId="0" borderId="15" xfId="0" applyFont="1" applyBorder="1" applyAlignment="1">
      <alignment horizontal="center" vertical="center"/>
    </xf>
    <xf numFmtId="0" fontId="31" fillId="3" borderId="16" xfId="0" applyFont="1" applyFill="1" applyBorder="1" applyAlignment="1">
      <alignment horizontal="center" vertical="center"/>
    </xf>
    <xf numFmtId="0" fontId="31" fillId="3" borderId="17" xfId="0" applyFont="1" applyFill="1" applyBorder="1" applyAlignment="1">
      <alignment horizontal="center" vertical="center"/>
    </xf>
    <xf numFmtId="0" fontId="31" fillId="3" borderId="15" xfId="0" applyFont="1" applyFill="1" applyBorder="1" applyAlignment="1">
      <alignment horizontal="center" vertical="center"/>
    </xf>
    <xf numFmtId="14" fontId="1" fillId="11" borderId="3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166" fontId="1" fillId="0" borderId="3" xfId="0" applyNumberFormat="1" applyFont="1" applyBorder="1" applyAlignment="1">
      <alignment horizontal="right" vertical="center"/>
    </xf>
    <xf numFmtId="166" fontId="1" fillId="0" borderId="13" xfId="0" applyNumberFormat="1" applyFont="1" applyBorder="1" applyAlignment="1">
      <alignment horizontal="right" vertical="center"/>
    </xf>
    <xf numFmtId="8" fontId="1" fillId="0" borderId="3" xfId="0" applyNumberFormat="1" applyFont="1" applyBorder="1" applyAlignment="1">
      <alignment horizontal="right" vertical="center"/>
    </xf>
    <xf numFmtId="0" fontId="8" fillId="11" borderId="1" xfId="0" applyFont="1" applyFill="1" applyBorder="1" applyAlignment="1">
      <alignment horizontal="center" vertical="center"/>
    </xf>
    <xf numFmtId="171" fontId="1" fillId="11" borderId="20" xfId="0" applyNumberFormat="1" applyFont="1" applyFill="1" applyBorder="1" applyAlignment="1">
      <alignment vertical="center"/>
    </xf>
    <xf numFmtId="167" fontId="1" fillId="11" borderId="19" xfId="0" applyNumberFormat="1" applyFont="1" applyFill="1" applyBorder="1" applyAlignment="1">
      <alignment horizontal="left" vertical="center"/>
    </xf>
    <xf numFmtId="169" fontId="11" fillId="0" borderId="3" xfId="0" applyNumberFormat="1" applyFont="1" applyBorder="1" applyAlignment="1">
      <alignment vertical="center"/>
    </xf>
    <xf numFmtId="168" fontId="1" fillId="0" borderId="3" xfId="0" applyNumberFormat="1" applyFont="1" applyBorder="1" applyAlignment="1">
      <alignment vertical="center"/>
    </xf>
    <xf numFmtId="171" fontId="1" fillId="0" borderId="6" xfId="0" applyNumberFormat="1" applyFont="1" applyBorder="1" applyAlignment="1">
      <alignment vertical="center"/>
    </xf>
    <xf numFmtId="167" fontId="1" fillId="0" borderId="9" xfId="0" applyNumberFormat="1" applyFont="1" applyBorder="1" applyAlignment="1">
      <alignment horizontal="left" vertical="center"/>
    </xf>
    <xf numFmtId="0" fontId="23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3" fillId="0" borderId="0" xfId="0" applyFont="1"/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6" fontId="1" fillId="7" borderId="1" xfId="0" applyNumberFormat="1" applyFont="1" applyFill="1" applyBorder="1" applyAlignment="1">
      <alignment horizontal="right" vertical="center"/>
    </xf>
    <xf numFmtId="8" fontId="1" fillId="8" borderId="1" xfId="0" applyNumberFormat="1" applyFont="1" applyFill="1" applyBorder="1" applyAlignment="1">
      <alignment horizontal="right" vertical="center"/>
    </xf>
    <xf numFmtId="169" fontId="11" fillId="7" borderId="1" xfId="0" applyNumberFormat="1" applyFont="1" applyFill="1" applyBorder="1" applyAlignment="1">
      <alignment vertical="center"/>
    </xf>
    <xf numFmtId="168" fontId="1" fillId="6" borderId="1" xfId="0" applyNumberFormat="1" applyFont="1" applyFill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6" fontId="1" fillId="7" borderId="3" xfId="0" applyNumberFormat="1" applyFont="1" applyFill="1" applyBorder="1" applyAlignment="1">
      <alignment horizontal="right" vertical="center"/>
    </xf>
    <xf numFmtId="171" fontId="1" fillId="3" borderId="6" xfId="0" applyNumberFormat="1" applyFont="1" applyFill="1" applyBorder="1" applyAlignment="1">
      <alignment vertical="center"/>
    </xf>
    <xf numFmtId="167" fontId="1" fillId="3" borderId="9" xfId="0" applyNumberFormat="1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21" fillId="14" borderId="0" xfId="0" applyFont="1" applyFill="1" applyAlignment="1">
      <alignment horizontal="center" vertical="center"/>
    </xf>
    <xf numFmtId="0" fontId="21" fillId="14" borderId="0" xfId="0" applyFont="1" applyFill="1" applyAlignment="1">
      <alignment horizontal="left" vertical="center"/>
    </xf>
    <xf numFmtId="0" fontId="34" fillId="14" borderId="1" xfId="0" applyFont="1" applyFill="1" applyBorder="1" applyAlignment="1">
      <alignment horizontal="center" vertical="center"/>
    </xf>
    <xf numFmtId="166" fontId="1" fillId="3" borderId="3" xfId="0" applyNumberFormat="1" applyFont="1" applyFill="1" applyBorder="1" applyAlignment="1">
      <alignment horizontal="right" vertical="center"/>
    </xf>
    <xf numFmtId="173" fontId="19" fillId="3" borderId="3" xfId="0" applyNumberFormat="1" applyFont="1" applyFill="1" applyBorder="1" applyAlignment="1">
      <alignment horizontal="left" vertical="center"/>
    </xf>
    <xf numFmtId="0" fontId="21" fillId="15" borderId="23" xfId="0" applyFont="1" applyFill="1" applyBorder="1" applyAlignment="1">
      <alignment horizontal="center" vertical="center"/>
    </xf>
    <xf numFmtId="14" fontId="1" fillId="15" borderId="24" xfId="0" applyNumberFormat="1" applyFont="1" applyFill="1" applyBorder="1" applyAlignment="1">
      <alignment horizontal="center" vertical="center"/>
    </xf>
    <xf numFmtId="0" fontId="1" fillId="15" borderId="24" xfId="0" applyFont="1" applyFill="1" applyBorder="1" applyAlignment="1">
      <alignment horizontal="center" vertical="center"/>
    </xf>
    <xf numFmtId="0" fontId="1" fillId="15" borderId="25" xfId="0" applyFont="1" applyFill="1" applyBorder="1" applyAlignment="1">
      <alignment horizontal="left" vertical="center"/>
    </xf>
    <xf numFmtId="0" fontId="1" fillId="15" borderId="25" xfId="0" applyFont="1" applyFill="1" applyBorder="1" applyAlignment="1">
      <alignment horizontal="right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vertical="center"/>
    </xf>
    <xf numFmtId="166" fontId="1" fillId="15" borderId="24" xfId="0" applyNumberFormat="1" applyFont="1" applyFill="1" applyBorder="1" applyAlignment="1">
      <alignment horizontal="right" vertical="center"/>
    </xf>
    <xf numFmtId="8" fontId="1" fillId="15" borderId="24" xfId="0" applyNumberFormat="1" applyFont="1" applyFill="1" applyBorder="1" applyAlignment="1">
      <alignment horizontal="right" vertical="center"/>
    </xf>
    <xf numFmtId="0" fontId="2" fillId="15" borderId="26" xfId="0" applyFont="1" applyFill="1" applyBorder="1" applyAlignment="1">
      <alignment horizontal="center" vertical="center"/>
    </xf>
    <xf numFmtId="171" fontId="1" fillId="15" borderId="25" xfId="0" applyNumberFormat="1" applyFont="1" applyFill="1" applyBorder="1" applyAlignment="1">
      <alignment vertical="center"/>
    </xf>
    <xf numFmtId="167" fontId="1" fillId="15" borderId="27" xfId="0" applyNumberFormat="1" applyFont="1" applyFill="1" applyBorder="1" applyAlignment="1">
      <alignment horizontal="left" vertical="center"/>
    </xf>
    <xf numFmtId="169" fontId="11" fillId="15" borderId="24" xfId="0" applyNumberFormat="1" applyFont="1" applyFill="1" applyBorder="1" applyAlignment="1">
      <alignment vertical="center"/>
    </xf>
    <xf numFmtId="168" fontId="1" fillId="15" borderId="24" xfId="0" applyNumberFormat="1" applyFont="1" applyFill="1" applyBorder="1" applyAlignment="1">
      <alignment vertical="center"/>
    </xf>
    <xf numFmtId="0" fontId="21" fillId="15" borderId="28" xfId="0" applyFont="1" applyFill="1" applyBorder="1" applyAlignment="1">
      <alignment horizontal="left" vertical="center"/>
    </xf>
    <xf numFmtId="171" fontId="1" fillId="0" borderId="5" xfId="0" applyNumberFormat="1" applyFont="1" applyBorder="1" applyAlignment="1">
      <alignment vertical="center"/>
    </xf>
    <xf numFmtId="167" fontId="1" fillId="0" borderId="8" xfId="0" applyNumberFormat="1" applyFont="1" applyBorder="1" applyAlignment="1">
      <alignment horizontal="left" vertical="center"/>
    </xf>
    <xf numFmtId="0" fontId="1" fillId="17" borderId="5" xfId="0" applyFont="1" applyFill="1" applyBorder="1" applyAlignment="1">
      <alignment horizontal="left" vertical="center"/>
    </xf>
    <xf numFmtId="171" fontId="1" fillId="18" borderId="6" xfId="0" applyNumberFormat="1" applyFont="1" applyFill="1" applyBorder="1" applyAlignment="1">
      <alignment vertical="center"/>
    </xf>
    <xf numFmtId="167" fontId="1" fillId="18" borderId="9" xfId="0" applyNumberFormat="1" applyFont="1" applyFill="1" applyBorder="1" applyAlignment="1">
      <alignment horizontal="left" vertical="center"/>
    </xf>
    <xf numFmtId="0" fontId="1" fillId="17" borderId="5" xfId="0" applyFont="1" applyFill="1" applyBorder="1" applyAlignment="1">
      <alignment horizontal="right" vertical="center"/>
    </xf>
    <xf numFmtId="0" fontId="1" fillId="17" borderId="8" xfId="0" applyFont="1" applyFill="1" applyBorder="1" applyAlignment="1">
      <alignment vertical="center"/>
    </xf>
    <xf numFmtId="0" fontId="37" fillId="4" borderId="16" xfId="0" applyFont="1" applyFill="1" applyBorder="1" applyAlignment="1">
      <alignment horizontal="center" vertical="center"/>
    </xf>
    <xf numFmtId="0" fontId="37" fillId="4" borderId="17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2" fillId="14" borderId="0" xfId="0" applyFont="1" applyFill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1" fillId="11" borderId="5" xfId="0" applyFont="1" applyFill="1" applyBorder="1" applyAlignment="1">
      <alignment horizontal="left" vertical="center"/>
    </xf>
    <xf numFmtId="0" fontId="1" fillId="11" borderId="11" xfId="0" applyFont="1" applyFill="1" applyBorder="1" applyAlignment="1">
      <alignment horizontal="center" vertical="center"/>
    </xf>
    <xf numFmtId="166" fontId="1" fillId="11" borderId="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6" fillId="0" borderId="0" xfId="0" applyFont="1" applyAlignment="1">
      <alignment horizontal="right" vertical="top"/>
    </xf>
    <xf numFmtId="0" fontId="47" fillId="0" borderId="0" xfId="0" applyFont="1" applyAlignment="1">
      <alignment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0" fontId="47" fillId="0" borderId="10" xfId="0" applyFont="1" applyBorder="1" applyAlignment="1">
      <alignment horizontal="center" vertical="center"/>
    </xf>
    <xf numFmtId="0" fontId="46" fillId="0" borderId="0" xfId="0" applyFont="1" applyAlignment="1">
      <alignment vertical="top"/>
    </xf>
    <xf numFmtId="0" fontId="46" fillId="0" borderId="0" xfId="0" applyFont="1" applyAlignment="1">
      <alignment horizontal="center" vertical="top"/>
    </xf>
    <xf numFmtId="0" fontId="47" fillId="0" borderId="0" xfId="0" applyFont="1" applyAlignment="1">
      <alignment horizontal="left" vertical="center"/>
    </xf>
    <xf numFmtId="0" fontId="47" fillId="0" borderId="10" xfId="0" applyFont="1" applyBorder="1" applyAlignment="1">
      <alignment horizontal="center" vertical="top"/>
    </xf>
    <xf numFmtId="0" fontId="46" fillId="0" borderId="10" xfId="0" applyFont="1" applyBorder="1" applyAlignment="1">
      <alignment vertical="top"/>
    </xf>
    <xf numFmtId="0" fontId="46" fillId="0" borderId="10" xfId="0" applyFont="1" applyBorder="1" applyAlignment="1">
      <alignment horizontal="center" vertical="top"/>
    </xf>
    <xf numFmtId="0" fontId="46" fillId="0" borderId="10" xfId="0" applyFont="1" applyBorder="1" applyAlignment="1">
      <alignment horizontal="right" vertical="top"/>
    </xf>
    <xf numFmtId="0" fontId="46" fillId="0" borderId="0" xfId="0" applyFont="1" applyAlignment="1">
      <alignment horizontal="left" vertical="top"/>
    </xf>
    <xf numFmtId="0" fontId="50" fillId="0" borderId="0" xfId="0" applyFont="1" applyAlignment="1">
      <alignment horizontal="left" vertical="top"/>
    </xf>
    <xf numFmtId="14" fontId="47" fillId="0" borderId="3" xfId="0" applyNumberFormat="1" applyFont="1" applyBorder="1" applyAlignment="1">
      <alignment horizontal="left" vertical="center"/>
    </xf>
    <xf numFmtId="172" fontId="55" fillId="14" borderId="1" xfId="0" applyNumberFormat="1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vertical="center"/>
    </xf>
    <xf numFmtId="0" fontId="56" fillId="7" borderId="4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57" fillId="0" borderId="0" xfId="0" applyFont="1" applyAlignment="1" applyProtection="1">
      <alignment vertical="center"/>
      <protection locked="0"/>
    </xf>
    <xf numFmtId="0" fontId="57" fillId="0" borderId="0" xfId="0" quotePrefix="1" applyFont="1" applyAlignment="1" applyProtection="1">
      <alignment vertical="center"/>
      <protection locked="0"/>
    </xf>
    <xf numFmtId="0" fontId="57" fillId="11" borderId="6" xfId="0" quotePrefix="1" applyFont="1" applyFill="1" applyBorder="1" applyAlignment="1">
      <alignment vertical="center"/>
    </xf>
    <xf numFmtId="0" fontId="57" fillId="11" borderId="14" xfId="0" quotePrefix="1" applyFont="1" applyFill="1" applyBorder="1" applyAlignment="1">
      <alignment vertical="center"/>
    </xf>
    <xf numFmtId="0" fontId="57" fillId="11" borderId="9" xfId="0" quotePrefix="1" applyFont="1" applyFill="1" applyBorder="1" applyAlignment="1">
      <alignment vertical="center"/>
    </xf>
    <xf numFmtId="0" fontId="46" fillId="0" borderId="10" xfId="0" applyFont="1" applyBorder="1" applyAlignment="1">
      <alignment vertical="center"/>
    </xf>
    <xf numFmtId="165" fontId="2" fillId="0" borderId="0" xfId="0" applyNumberFormat="1" applyFont="1" applyAlignment="1" applyProtection="1">
      <alignment horizontal="right" vertical="center"/>
      <protection locked="0"/>
    </xf>
    <xf numFmtId="8" fontId="2" fillId="8" borderId="3" xfId="0" applyNumberFormat="1" applyFont="1" applyFill="1" applyBorder="1" applyAlignment="1">
      <alignment horizontal="right" vertical="center"/>
    </xf>
    <xf numFmtId="168" fontId="2" fillId="6" borderId="3" xfId="0" applyNumberFormat="1" applyFont="1" applyFill="1" applyBorder="1" applyAlignment="1">
      <alignment vertical="center"/>
    </xf>
    <xf numFmtId="0" fontId="30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13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9" fillId="0" borderId="0" xfId="0" applyFont="1" applyAlignment="1">
      <alignment horizontal="center"/>
    </xf>
    <xf numFmtId="178" fontId="40" fillId="3" borderId="3" xfId="0" applyNumberFormat="1" applyFont="1" applyFill="1" applyBorder="1" applyAlignment="1">
      <alignment horizontal="left" vertical="center"/>
    </xf>
    <xf numFmtId="0" fontId="41" fillId="0" borderId="10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6" fillId="2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5" fillId="2" borderId="0" xfId="0" applyFont="1" applyFill="1" applyAlignment="1" applyProtection="1">
      <alignment horizontal="left" vertical="center"/>
      <protection locked="0"/>
    </xf>
    <xf numFmtId="172" fontId="20" fillId="3" borderId="6" xfId="0" applyNumberFormat="1" applyFont="1" applyFill="1" applyBorder="1" applyAlignment="1">
      <alignment horizontal="left" vertical="center"/>
    </xf>
    <xf numFmtId="172" fontId="20" fillId="3" borderId="14" xfId="0" applyNumberFormat="1" applyFont="1" applyFill="1" applyBorder="1" applyAlignment="1">
      <alignment horizontal="left" vertical="center"/>
    </xf>
    <xf numFmtId="172" fontId="20" fillId="3" borderId="9" xfId="0" applyNumberFormat="1" applyFont="1" applyFill="1" applyBorder="1" applyAlignment="1">
      <alignment horizontal="left" vertical="center"/>
    </xf>
    <xf numFmtId="0" fontId="11" fillId="12" borderId="6" xfId="0" applyFont="1" applyFill="1" applyBorder="1" applyAlignment="1">
      <alignment horizontal="right" vertical="center"/>
    </xf>
    <xf numFmtId="0" fontId="11" fillId="12" borderId="14" xfId="0" applyFont="1" applyFill="1" applyBorder="1" applyAlignment="1">
      <alignment horizontal="right" vertical="center"/>
    </xf>
    <xf numFmtId="0" fontId="11" fillId="12" borderId="9" xfId="0" applyFont="1" applyFill="1" applyBorder="1" applyAlignment="1">
      <alignment horizontal="right" vertical="center"/>
    </xf>
    <xf numFmtId="0" fontId="12" fillId="7" borderId="6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164" fontId="7" fillId="3" borderId="0" xfId="0" applyNumberFormat="1" applyFont="1" applyFill="1" applyAlignment="1" applyProtection="1">
      <alignment horizontal="right" vertical="center"/>
      <protection locked="0"/>
    </xf>
    <xf numFmtId="0" fontId="17" fillId="0" borderId="1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8" fontId="18" fillId="5" borderId="4" xfId="0" applyNumberFormat="1" applyFont="1" applyFill="1" applyBorder="1" applyAlignment="1">
      <alignment horizontal="center" vertical="center"/>
    </xf>
    <xf numFmtId="8" fontId="18" fillId="5" borderId="10" xfId="0" applyNumberFormat="1" applyFont="1" applyFill="1" applyBorder="1" applyAlignment="1">
      <alignment horizontal="center" vertical="center"/>
    </xf>
    <xf numFmtId="8" fontId="18" fillId="5" borderId="7" xfId="0" applyNumberFormat="1" applyFont="1" applyFill="1" applyBorder="1" applyAlignment="1">
      <alignment horizontal="center" vertical="center"/>
    </xf>
    <xf numFmtId="8" fontId="18" fillId="5" borderId="5" xfId="0" applyNumberFormat="1" applyFont="1" applyFill="1" applyBorder="1" applyAlignment="1">
      <alignment horizontal="center" vertical="center"/>
    </xf>
    <xf numFmtId="8" fontId="18" fillId="5" borderId="11" xfId="0" applyNumberFormat="1" applyFont="1" applyFill="1" applyBorder="1" applyAlignment="1">
      <alignment horizontal="center" vertical="center"/>
    </xf>
    <xf numFmtId="8" fontId="18" fillId="5" borderId="8" xfId="0" applyNumberFormat="1" applyFont="1" applyFill="1" applyBorder="1" applyAlignment="1">
      <alignment horizontal="center" vertical="center"/>
    </xf>
    <xf numFmtId="174" fontId="5" fillId="5" borderId="5" xfId="0" applyNumberFormat="1" applyFont="1" applyFill="1" applyBorder="1" applyAlignment="1">
      <alignment horizontal="left" vertical="center"/>
    </xf>
    <xf numFmtId="174" fontId="5" fillId="5" borderId="11" xfId="0" applyNumberFormat="1" applyFont="1" applyFill="1" applyBorder="1" applyAlignment="1">
      <alignment horizontal="left" vertical="center"/>
    </xf>
    <xf numFmtId="175" fontId="5" fillId="5" borderId="11" xfId="0" applyNumberFormat="1" applyFont="1" applyFill="1" applyBorder="1" applyAlignment="1">
      <alignment horizontal="right" vertical="center"/>
    </xf>
    <xf numFmtId="175" fontId="5" fillId="5" borderId="8" xfId="0" applyNumberFormat="1" applyFont="1" applyFill="1" applyBorder="1" applyAlignment="1">
      <alignment horizontal="right" vertical="center"/>
    </xf>
    <xf numFmtId="177" fontId="5" fillId="5" borderId="10" xfId="0" applyNumberFormat="1" applyFont="1" applyFill="1" applyBorder="1" applyAlignment="1">
      <alignment horizontal="center" vertical="center"/>
    </xf>
    <xf numFmtId="167" fontId="40" fillId="3" borderId="6" xfId="0" applyNumberFormat="1" applyFont="1" applyFill="1" applyBorder="1" applyAlignment="1" applyProtection="1">
      <alignment horizontal="right" vertical="center"/>
      <protection locked="0"/>
    </xf>
    <xf numFmtId="167" fontId="40" fillId="3" borderId="9" xfId="0" applyNumberFormat="1" applyFont="1" applyFill="1" applyBorder="1" applyAlignment="1" applyProtection="1">
      <alignment horizontal="right" vertical="center"/>
      <protection locked="0"/>
    </xf>
    <xf numFmtId="0" fontId="46" fillId="0" borderId="0" xfId="0" applyFont="1" applyAlignment="1">
      <alignment horizontal="right" vertical="center"/>
    </xf>
    <xf numFmtId="0" fontId="46" fillId="0" borderId="21" xfId="0" applyFont="1" applyBorder="1" applyAlignment="1">
      <alignment horizontal="right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3" borderId="10" xfId="0" applyFont="1" applyFill="1" applyBorder="1" applyAlignment="1">
      <alignment horizontal="center" vertical="center"/>
    </xf>
    <xf numFmtId="0" fontId="31" fillId="3" borderId="7" xfId="0" applyFont="1" applyFill="1" applyBorder="1" applyAlignment="1">
      <alignment horizontal="center" vertical="center"/>
    </xf>
    <xf numFmtId="0" fontId="46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8" fillId="11" borderId="6" xfId="0" applyFont="1" applyFill="1" applyBorder="1" applyAlignment="1">
      <alignment horizontal="left" vertical="center"/>
    </xf>
    <xf numFmtId="0" fontId="8" fillId="11" borderId="14" xfId="0" applyFont="1" applyFill="1" applyBorder="1" applyAlignment="1">
      <alignment horizontal="left" vertical="center"/>
    </xf>
    <xf numFmtId="0" fontId="8" fillId="11" borderId="9" xfId="0" applyFont="1" applyFill="1" applyBorder="1" applyAlignment="1">
      <alignment horizontal="left" vertical="center"/>
    </xf>
    <xf numFmtId="0" fontId="46" fillId="0" borderId="22" xfId="0" applyFont="1" applyBorder="1" applyAlignment="1">
      <alignment horizontal="right" vertical="center"/>
    </xf>
    <xf numFmtId="0" fontId="51" fillId="0" borderId="0" xfId="0" applyFont="1" applyAlignment="1">
      <alignment horizontal="left" vertical="center"/>
    </xf>
    <xf numFmtId="0" fontId="35" fillId="16" borderId="4" xfId="0" applyFont="1" applyFill="1" applyBorder="1" applyAlignment="1">
      <alignment horizontal="left" vertical="center" wrapText="1" indent="1"/>
    </xf>
    <xf numFmtId="0" fontId="35" fillId="16" borderId="10" xfId="0" applyFont="1" applyFill="1" applyBorder="1" applyAlignment="1">
      <alignment horizontal="left" vertical="center" wrapText="1" indent="1"/>
    </xf>
    <xf numFmtId="0" fontId="35" fillId="16" borderId="7" xfId="0" applyFont="1" applyFill="1" applyBorder="1" applyAlignment="1">
      <alignment horizontal="left" vertical="center" wrapText="1" indent="1"/>
    </xf>
    <xf numFmtId="0" fontId="35" fillId="16" borderId="22" xfId="0" applyFont="1" applyFill="1" applyBorder="1" applyAlignment="1">
      <alignment horizontal="left" vertical="center" wrapText="1" indent="1"/>
    </xf>
    <xf numFmtId="0" fontId="35" fillId="16" borderId="0" xfId="0" applyFont="1" applyFill="1" applyAlignment="1">
      <alignment horizontal="left" vertical="center" wrapText="1" indent="1"/>
    </xf>
    <xf numFmtId="0" fontId="35" fillId="16" borderId="21" xfId="0" applyFont="1" applyFill="1" applyBorder="1" applyAlignment="1">
      <alignment horizontal="left" vertical="center" wrapText="1" indent="1"/>
    </xf>
    <xf numFmtId="0" fontId="35" fillId="16" borderId="5" xfId="0" applyFont="1" applyFill="1" applyBorder="1" applyAlignment="1">
      <alignment horizontal="left" vertical="center" wrapText="1" indent="1"/>
    </xf>
    <xf numFmtId="0" fontId="35" fillId="16" borderId="11" xfId="0" applyFont="1" applyFill="1" applyBorder="1" applyAlignment="1">
      <alignment horizontal="left" vertical="center" wrapText="1" indent="1"/>
    </xf>
    <xf numFmtId="0" fontId="35" fillId="16" borderId="8" xfId="0" applyFont="1" applyFill="1" applyBorder="1" applyAlignment="1">
      <alignment horizontal="left" vertical="center" wrapText="1" indent="1"/>
    </xf>
    <xf numFmtId="0" fontId="25" fillId="11" borderId="6" xfId="0" applyFont="1" applyFill="1" applyBorder="1" applyAlignment="1">
      <alignment horizontal="left" vertical="center"/>
    </xf>
    <xf numFmtId="0" fontId="25" fillId="11" borderId="14" xfId="0" applyFont="1" applyFill="1" applyBorder="1" applyAlignment="1">
      <alignment horizontal="left" vertical="center"/>
    </xf>
    <xf numFmtId="0" fontId="25" fillId="11" borderId="9" xfId="0" applyFont="1" applyFill="1" applyBorder="1" applyAlignment="1">
      <alignment horizontal="left" vertical="center"/>
    </xf>
    <xf numFmtId="0" fontId="41" fillId="0" borderId="29" xfId="0" applyFont="1" applyBorder="1" applyAlignment="1">
      <alignment horizontal="right" vertical="center"/>
    </xf>
    <xf numFmtId="0" fontId="41" fillId="0" borderId="0" xfId="0" applyFont="1" applyAlignment="1">
      <alignment horizontal="right" vertical="center"/>
    </xf>
    <xf numFmtId="0" fontId="41" fillId="0" borderId="11" xfId="0" applyFont="1" applyBorder="1" applyAlignment="1">
      <alignment horizontal="right" vertical="center"/>
    </xf>
    <xf numFmtId="0" fontId="46" fillId="0" borderId="10" xfId="0" applyFont="1" applyBorder="1" applyAlignment="1">
      <alignment horizontal="left" vertical="top"/>
    </xf>
    <xf numFmtId="164" fontId="25" fillId="11" borderId="6" xfId="0" applyNumberFormat="1" applyFont="1" applyFill="1" applyBorder="1" applyAlignment="1">
      <alignment horizontal="right" vertical="center"/>
    </xf>
    <xf numFmtId="164" fontId="25" fillId="11" borderId="14" xfId="0" applyNumberFormat="1" applyFont="1" applyFill="1" applyBorder="1" applyAlignment="1">
      <alignment horizontal="right" vertical="center"/>
    </xf>
    <xf numFmtId="164" fontId="25" fillId="11" borderId="9" xfId="0" applyNumberFormat="1" applyFont="1" applyFill="1" applyBorder="1" applyAlignment="1">
      <alignment horizontal="right" vertical="center"/>
    </xf>
    <xf numFmtId="0" fontId="46" fillId="0" borderId="10" xfId="0" applyFont="1" applyBorder="1" applyAlignment="1">
      <alignment horizontal="right" vertical="center"/>
    </xf>
    <xf numFmtId="8" fontId="27" fillId="13" borderId="4" xfId="0" applyNumberFormat="1" applyFont="1" applyFill="1" applyBorder="1" applyAlignment="1">
      <alignment horizontal="center" vertical="center"/>
    </xf>
    <xf numFmtId="8" fontId="27" fillId="13" borderId="10" xfId="0" applyNumberFormat="1" applyFont="1" applyFill="1" applyBorder="1" applyAlignment="1">
      <alignment horizontal="center" vertical="center"/>
    </xf>
    <xf numFmtId="8" fontId="27" fillId="13" borderId="7" xfId="0" applyNumberFormat="1" applyFont="1" applyFill="1" applyBorder="1" applyAlignment="1">
      <alignment horizontal="center" vertical="center"/>
    </xf>
    <xf numFmtId="8" fontId="27" fillId="13" borderId="5" xfId="0" applyNumberFormat="1" applyFont="1" applyFill="1" applyBorder="1" applyAlignment="1">
      <alignment horizontal="center" vertical="center"/>
    </xf>
    <xf numFmtId="8" fontId="27" fillId="13" borderId="11" xfId="0" applyNumberFormat="1" applyFont="1" applyFill="1" applyBorder="1" applyAlignment="1">
      <alignment horizontal="center" vertical="center"/>
    </xf>
    <xf numFmtId="8" fontId="27" fillId="13" borderId="8" xfId="0" applyNumberFormat="1" applyFont="1" applyFill="1" applyBorder="1" applyAlignment="1">
      <alignment horizontal="center" vertical="center"/>
    </xf>
    <xf numFmtId="177" fontId="23" fillId="13" borderId="10" xfId="0" applyNumberFormat="1" applyFont="1" applyFill="1" applyBorder="1" applyAlignment="1">
      <alignment horizontal="right" vertical="center"/>
    </xf>
    <xf numFmtId="0" fontId="44" fillId="7" borderId="4" xfId="0" applyFont="1" applyFill="1" applyBorder="1" applyAlignment="1">
      <alignment horizontal="left" vertical="center" wrapText="1"/>
    </xf>
    <xf numFmtId="0" fontId="44" fillId="7" borderId="10" xfId="0" applyFont="1" applyFill="1" applyBorder="1" applyAlignment="1">
      <alignment horizontal="left" vertical="center" wrapText="1"/>
    </xf>
    <xf numFmtId="0" fontId="44" fillId="7" borderId="7" xfId="0" applyFont="1" applyFill="1" applyBorder="1" applyAlignment="1">
      <alignment horizontal="left" vertical="center" wrapText="1"/>
    </xf>
    <xf numFmtId="0" fontId="44" fillId="7" borderId="5" xfId="0" applyFont="1" applyFill="1" applyBorder="1" applyAlignment="1">
      <alignment horizontal="left" vertical="center" wrapText="1"/>
    </xf>
    <xf numFmtId="0" fontId="44" fillId="7" borderId="11" xfId="0" applyFont="1" applyFill="1" applyBorder="1" applyAlignment="1">
      <alignment horizontal="left" vertical="center" wrapText="1"/>
    </xf>
    <xf numFmtId="0" fontId="44" fillId="7" borderId="8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174" fontId="28" fillId="13" borderId="5" xfId="0" applyNumberFormat="1" applyFont="1" applyFill="1" applyBorder="1" applyAlignment="1">
      <alignment horizontal="left" vertical="center"/>
    </xf>
    <xf numFmtId="174" fontId="28" fillId="13" borderId="11" xfId="0" applyNumberFormat="1" applyFont="1" applyFill="1" applyBorder="1" applyAlignment="1">
      <alignment horizontal="left" vertical="center"/>
    </xf>
    <xf numFmtId="175" fontId="28" fillId="13" borderId="11" xfId="0" applyNumberFormat="1" applyFont="1" applyFill="1" applyBorder="1" applyAlignment="1">
      <alignment horizontal="right" vertical="center"/>
    </xf>
    <xf numFmtId="175" fontId="28" fillId="13" borderId="8" xfId="0" applyNumberFormat="1" applyFont="1" applyFill="1" applyBorder="1" applyAlignment="1">
      <alignment horizontal="right" vertical="center"/>
    </xf>
    <xf numFmtId="0" fontId="11" fillId="7" borderId="10" xfId="0" applyFont="1" applyFill="1" applyBorder="1" applyAlignment="1">
      <alignment horizontal="left" vertical="center"/>
    </xf>
    <xf numFmtId="0" fontId="11" fillId="7" borderId="7" xfId="0" applyFont="1" applyFill="1" applyBorder="1" applyAlignment="1">
      <alignment horizontal="left" vertical="center"/>
    </xf>
    <xf numFmtId="0" fontId="11" fillId="7" borderId="11" xfId="0" applyFont="1" applyFill="1" applyBorder="1" applyAlignment="1">
      <alignment horizontal="left" vertical="center"/>
    </xf>
    <xf numFmtId="0" fontId="11" fillId="7" borderId="8" xfId="0" applyFont="1" applyFill="1" applyBorder="1" applyAlignment="1">
      <alignment horizontal="left" vertical="center"/>
    </xf>
    <xf numFmtId="0" fontId="37" fillId="0" borderId="0" xfId="0" applyFont="1" applyAlignment="1">
      <alignment horizontal="right" vertical="center"/>
    </xf>
    <xf numFmtId="0" fontId="37" fillId="0" borderId="0" xfId="0" applyFont="1" applyAlignment="1">
      <alignment horizontal="center" vertical="center"/>
    </xf>
    <xf numFmtId="0" fontId="37" fillId="0" borderId="1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left" vertical="top"/>
    </xf>
    <xf numFmtId="0" fontId="36" fillId="0" borderId="11" xfId="0" applyFont="1" applyBorder="1" applyAlignment="1">
      <alignment horizontal="right" vertical="center"/>
    </xf>
    <xf numFmtId="0" fontId="51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172" fontId="54" fillId="3" borderId="6" xfId="0" applyNumberFormat="1" applyFont="1" applyFill="1" applyBorder="1" applyAlignment="1">
      <alignment horizontal="left" vertical="center"/>
    </xf>
    <xf numFmtId="172" fontId="54" fillId="3" borderId="14" xfId="0" applyNumberFormat="1" applyFont="1" applyFill="1" applyBorder="1" applyAlignment="1">
      <alignment horizontal="left" vertical="center"/>
    </xf>
    <xf numFmtId="172" fontId="54" fillId="3" borderId="9" xfId="0" applyNumberFormat="1" applyFont="1" applyFill="1" applyBorder="1" applyAlignment="1">
      <alignment horizontal="left" vertical="center"/>
    </xf>
    <xf numFmtId="167" fontId="19" fillId="3" borderId="6" xfId="0" applyNumberFormat="1" applyFont="1" applyFill="1" applyBorder="1" applyAlignment="1">
      <alignment horizontal="right" vertical="center"/>
    </xf>
    <xf numFmtId="167" fontId="19" fillId="3" borderId="9" xfId="0" applyNumberFormat="1" applyFont="1" applyFill="1" applyBorder="1" applyAlignment="1">
      <alignment horizontal="right" vertical="center"/>
    </xf>
  </cellXfs>
  <cellStyles count="2">
    <cellStyle name="Eingabe" xfId="1" builtinId="20" customBuiltin="1"/>
    <cellStyle name="Standard" xfId="0" builtinId="0"/>
  </cellStyles>
  <dxfs count="30">
    <dxf>
      <font>
        <b val="0"/>
        <i val="0"/>
        <color rgb="FFFFFF66"/>
      </font>
      <fill>
        <patternFill>
          <bgColor rgb="FFC00000"/>
        </patternFill>
      </fill>
    </dxf>
    <dxf>
      <fill>
        <patternFill>
          <bgColor rgb="FFFFFFCC"/>
        </patternFill>
      </fill>
    </dxf>
    <dxf>
      <font>
        <b/>
        <i val="0"/>
        <color rgb="FFFFFF66"/>
      </font>
      <fill>
        <patternFill>
          <bgColor rgb="FFFF0000"/>
        </patternFill>
      </fill>
    </dxf>
    <dxf>
      <font>
        <color theme="8" tint="0.79998168889431442"/>
      </font>
      <fill>
        <patternFill>
          <bgColor theme="8" tint="0.79998168889431442"/>
        </patternFill>
      </fill>
    </dxf>
    <dxf>
      <font>
        <color rgb="FF002060"/>
      </font>
      <fill>
        <patternFill>
          <bgColor theme="8" tint="0.59996337778862885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  <color theme="9" tint="-0.499984740745262"/>
      </font>
      <fill>
        <patternFill>
          <bgColor rgb="FFFFFFCC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66"/>
      </font>
      <fill>
        <patternFill>
          <bgColor rgb="FFFF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  <color theme="9" tint="-0.499984740745262"/>
      </font>
      <fill>
        <patternFill>
          <bgColor rgb="FFFFFFCC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66"/>
      </font>
      <fill>
        <patternFill>
          <bgColor rgb="FFFF0000"/>
        </patternFill>
      </fill>
    </dxf>
    <dxf>
      <font>
        <b/>
        <i val="0"/>
        <color rgb="FFFFFF66"/>
      </font>
      <fill>
        <patternFill>
          <bgColor rgb="FFFF0000"/>
        </patternFill>
      </fill>
    </dxf>
    <dxf>
      <font>
        <b/>
        <i val="0"/>
        <color theme="9" tint="-0.499984740745262"/>
      </font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ont>
        <b/>
        <i val="0"/>
        <color theme="9" tint="-0.499984740745262"/>
      </font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b/>
        <i val="0"/>
        <color theme="9" tint="-0.499984740745262"/>
      </font>
      <fill>
        <patternFill>
          <bgColor rgb="FFFFFF00"/>
        </patternFill>
      </fill>
    </dxf>
    <dxf>
      <font>
        <b/>
        <i val="0"/>
        <color rgb="FFFFFF66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FFFFCC"/>
        </patternFill>
      </fill>
    </dxf>
    <dxf>
      <font>
        <b/>
        <i val="0"/>
        <color rgb="FFFFFF66"/>
      </font>
      <fill>
        <patternFill>
          <bgColor rgb="FFC0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FFCC"/>
      <color rgb="FF006666"/>
      <color rgb="FF008080"/>
      <color rgb="FF660066"/>
      <color rgb="FFFFFF66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6" tint="0.59999389629810485"/>
    <pageSetUpPr autoPageBreaks="0"/>
  </sheetPr>
  <dimension ref="A1:R48"/>
  <sheetViews>
    <sheetView showGridLines="0" showRowColHeaders="0" showZeros="0" tabSelected="1" zoomScaleNormal="100" workbookViewId="0">
      <pane ySplit="14" topLeftCell="A15" activePane="bottomLeft" state="frozen"/>
      <selection pane="bottomLeft" activeCell="L2" sqref="L2:O2"/>
    </sheetView>
  </sheetViews>
  <sheetFormatPr baseColWidth="10" defaultColWidth="11.3984375" defaultRowHeight="13.15"/>
  <cols>
    <col min="1" max="1" width="1.59765625" style="66" customWidth="1"/>
    <col min="2" max="2" width="10.59765625" style="6" customWidth="1"/>
    <col min="3" max="3" width="3.59765625" style="6" customWidth="1"/>
    <col min="4" max="4" width="25.59765625" style="6" customWidth="1"/>
    <col min="5" max="5" width="14.59765625" style="6" customWidth="1"/>
    <col min="6" max="6" width="14.59765625" style="7" customWidth="1"/>
    <col min="7" max="7" width="14.59765625" style="8" customWidth="1"/>
    <col min="8" max="8" width="9.59765625" style="6" customWidth="1"/>
    <col min="9" max="9" width="1.59765625" style="6" customWidth="1"/>
    <col min="10" max="10" width="9.59765625" style="6" customWidth="1"/>
    <col min="11" max="11" width="1.796875" style="9" customWidth="1"/>
    <col min="12" max="13" width="6.59765625" style="6" customWidth="1"/>
    <col min="14" max="14" width="10.59765625" style="6" customWidth="1"/>
    <col min="15" max="15" width="11.59765625" style="6" customWidth="1"/>
    <col min="16" max="16" width="1.59765625" style="48" customWidth="1"/>
    <col min="17" max="16384" width="11.3984375" style="6"/>
  </cols>
  <sheetData>
    <row r="1" spans="1:18" ht="5.0999999999999996" customHeight="1">
      <c r="A1" s="64"/>
    </row>
    <row r="2" spans="1:18" s="18" customFormat="1" ht="20.65">
      <c r="A2" s="65"/>
      <c r="B2" s="62" t="s">
        <v>126</v>
      </c>
      <c r="C2" s="221" t="s">
        <v>16</v>
      </c>
      <c r="D2" s="221"/>
      <c r="E2" s="221"/>
      <c r="F2" s="225" t="s">
        <v>124</v>
      </c>
      <c r="G2" s="225"/>
      <c r="H2" s="225"/>
      <c r="I2" s="225"/>
      <c r="J2" s="225"/>
      <c r="K2" s="225"/>
      <c r="L2" s="236">
        <v>46023</v>
      </c>
      <c r="M2" s="236"/>
      <c r="N2" s="236"/>
      <c r="O2" s="236"/>
      <c r="P2" s="49"/>
    </row>
    <row r="3" spans="1:18" ht="5.0999999999999996" customHeight="1"/>
    <row r="4" spans="1:18" ht="12" customHeight="1">
      <c r="B4" s="1" t="s">
        <v>33</v>
      </c>
      <c r="C4" s="7" t="s">
        <v>27</v>
      </c>
      <c r="D4" s="1" t="s">
        <v>28</v>
      </c>
      <c r="E4" s="211" t="s">
        <v>123</v>
      </c>
      <c r="F4" s="211"/>
      <c r="G4" s="212" t="s">
        <v>122</v>
      </c>
      <c r="H4" s="208">
        <v>10</v>
      </c>
      <c r="I4" s="15"/>
      <c r="J4" s="10">
        <v>0.3</v>
      </c>
      <c r="L4" s="243" t="s">
        <v>8</v>
      </c>
      <c r="M4" s="244"/>
      <c r="N4" s="244"/>
      <c r="O4" s="245"/>
    </row>
    <row r="5" spans="1:18" ht="12" customHeight="1">
      <c r="B5" s="1" t="s">
        <v>34</v>
      </c>
      <c r="C5" s="7" t="s">
        <v>40</v>
      </c>
      <c r="D5" s="1" t="s">
        <v>41</v>
      </c>
      <c r="E5" s="211" t="s">
        <v>123</v>
      </c>
      <c r="F5" s="211"/>
      <c r="G5" s="212" t="s">
        <v>122</v>
      </c>
      <c r="H5" s="208">
        <v>8</v>
      </c>
      <c r="I5" s="15"/>
      <c r="J5" s="11" t="s">
        <v>2</v>
      </c>
      <c r="L5" s="246"/>
      <c r="M5" s="247"/>
      <c r="N5" s="247"/>
      <c r="O5" s="248"/>
    </row>
    <row r="6" spans="1:18" ht="12" customHeight="1">
      <c r="B6" s="1" t="s">
        <v>38</v>
      </c>
      <c r="C6" s="7" t="s">
        <v>42</v>
      </c>
      <c r="D6" s="1" t="s">
        <v>44</v>
      </c>
      <c r="E6" s="211" t="s">
        <v>123</v>
      </c>
      <c r="F6" s="211"/>
      <c r="G6" s="212" t="s">
        <v>122</v>
      </c>
      <c r="H6" s="208">
        <v>23</v>
      </c>
      <c r="I6" s="15"/>
      <c r="J6" s="12" t="s">
        <v>3</v>
      </c>
      <c r="L6" s="60">
        <v>14</v>
      </c>
      <c r="M6" s="253">
        <f>+L7+N7</f>
        <v>1.9980000000000002</v>
      </c>
      <c r="N6" s="253"/>
      <c r="O6" s="61">
        <v>28</v>
      </c>
    </row>
    <row r="7" spans="1:18" ht="12" customHeight="1">
      <c r="B7" s="1" t="s">
        <v>39</v>
      </c>
      <c r="C7" s="7" t="s">
        <v>43</v>
      </c>
      <c r="D7" s="1" t="s">
        <v>45</v>
      </c>
      <c r="E7" s="211" t="s">
        <v>123</v>
      </c>
      <c r="F7" s="211"/>
      <c r="G7" s="212" t="s">
        <v>122</v>
      </c>
      <c r="H7" s="208">
        <v>31</v>
      </c>
      <c r="I7" s="15"/>
      <c r="J7" s="13">
        <f>+H48</f>
        <v>72</v>
      </c>
      <c r="L7" s="249">
        <f>COUNTIF(K11:K47,"T")-1.001</f>
        <v>0.99900000000000011</v>
      </c>
      <c r="M7" s="250"/>
      <c r="N7" s="251">
        <f>COUNTIF(K11:K47,"G")-1.001</f>
        <v>0.99900000000000011</v>
      </c>
      <c r="O7" s="252"/>
    </row>
    <row r="8" spans="1:18" ht="12" customHeight="1">
      <c r="B8" s="1"/>
      <c r="C8" s="7"/>
      <c r="D8" s="1"/>
      <c r="E8" s="203"/>
      <c r="F8" s="202"/>
      <c r="G8" s="202"/>
      <c r="H8" s="208"/>
      <c r="I8" s="15"/>
      <c r="J8" s="219" t="s">
        <v>80</v>
      </c>
      <c r="L8" s="239" t="s">
        <v>29</v>
      </c>
      <c r="M8" s="239"/>
      <c r="N8" s="239"/>
      <c r="O8" s="44" t="s">
        <v>21</v>
      </c>
    </row>
    <row r="9" spans="1:18" ht="12" customHeight="1">
      <c r="B9" s="1"/>
      <c r="C9" s="7"/>
      <c r="D9" s="1"/>
      <c r="E9" s="203"/>
      <c r="F9" s="202"/>
      <c r="G9" s="202"/>
      <c r="H9" s="208"/>
      <c r="I9" s="15"/>
      <c r="J9" s="220"/>
      <c r="K9" s="213"/>
      <c r="L9" s="238" t="s">
        <v>31</v>
      </c>
      <c r="M9" s="238"/>
      <c r="N9" s="238"/>
      <c r="O9" s="38" t="s">
        <v>30</v>
      </c>
    </row>
    <row r="10" spans="1:18" ht="12" customHeight="1">
      <c r="B10" s="1"/>
      <c r="C10" s="7"/>
      <c r="D10" s="1"/>
      <c r="E10" s="203"/>
      <c r="F10" s="202"/>
      <c r="G10" s="202"/>
      <c r="H10" s="208"/>
      <c r="I10" s="15"/>
      <c r="J10" s="172" t="s">
        <v>79</v>
      </c>
      <c r="K10" s="213"/>
      <c r="L10" s="237" t="s">
        <v>32</v>
      </c>
      <c r="M10" s="237"/>
      <c r="N10" s="237"/>
      <c r="O10" s="172" t="s">
        <v>79</v>
      </c>
    </row>
    <row r="11" spans="1:18" ht="12" customHeight="1">
      <c r="B11" s="39" t="s">
        <v>13</v>
      </c>
      <c r="C11" s="40" t="s">
        <v>12</v>
      </c>
      <c r="D11" s="41" t="s">
        <v>18</v>
      </c>
      <c r="E11" s="229" t="s">
        <v>25</v>
      </c>
      <c r="F11" s="230"/>
      <c r="G11" s="231"/>
      <c r="H11" s="42" t="s">
        <v>15</v>
      </c>
      <c r="I11" s="17"/>
      <c r="J11" s="35">
        <f>+J48</f>
        <v>21.599999999999998</v>
      </c>
      <c r="K11" s="214" t="s">
        <v>22</v>
      </c>
      <c r="L11" s="232" t="s">
        <v>26</v>
      </c>
      <c r="M11" s="233"/>
      <c r="N11" s="234"/>
      <c r="O11" s="35">
        <f>+O48</f>
        <v>42</v>
      </c>
    </row>
    <row r="12" spans="1:18" ht="5.0999999999999996" customHeight="1">
      <c r="K12" s="213"/>
    </row>
    <row r="13" spans="1:18" ht="12" customHeight="1">
      <c r="B13" s="21" t="s">
        <v>0</v>
      </c>
      <c r="C13" s="21" t="s">
        <v>9</v>
      </c>
      <c r="D13" s="22" t="s">
        <v>17</v>
      </c>
      <c r="E13" s="222" t="s">
        <v>1</v>
      </c>
      <c r="F13" s="223"/>
      <c r="G13" s="224"/>
      <c r="H13" s="21" t="s">
        <v>10</v>
      </c>
      <c r="I13" s="23"/>
      <c r="J13" s="21" t="s">
        <v>4</v>
      </c>
      <c r="K13" s="215" t="s">
        <v>23</v>
      </c>
      <c r="L13" s="240" t="s">
        <v>14</v>
      </c>
      <c r="M13" s="241"/>
      <c r="N13" s="241"/>
      <c r="O13" s="242"/>
      <c r="P13" s="56"/>
    </row>
    <row r="14" spans="1:18" ht="10.15" customHeight="1" thickBot="1">
      <c r="A14" s="67" t="s">
        <v>24</v>
      </c>
      <c r="B14" s="24"/>
      <c r="C14" s="24"/>
      <c r="D14" s="25"/>
      <c r="E14" s="25"/>
      <c r="F14" s="26"/>
      <c r="G14" s="27"/>
      <c r="H14" s="177" t="s">
        <v>11</v>
      </c>
      <c r="I14" s="28"/>
      <c r="J14" s="24"/>
      <c r="K14" s="213"/>
      <c r="L14" s="174" t="s">
        <v>5</v>
      </c>
      <c r="M14" s="175" t="s">
        <v>6</v>
      </c>
      <c r="N14" s="176" t="s">
        <v>7</v>
      </c>
      <c r="O14" s="176" t="s">
        <v>4</v>
      </c>
      <c r="P14" s="57" t="s">
        <v>24</v>
      </c>
    </row>
    <row r="15" spans="1:18" ht="12" customHeight="1">
      <c r="A15" s="67" t="s">
        <v>24</v>
      </c>
      <c r="B15" s="5">
        <v>45658</v>
      </c>
      <c r="C15" s="2" t="s">
        <v>42</v>
      </c>
      <c r="D15" s="19" t="str">
        <f t="shared" ref="D15:D16" si="0">IF(C15=$C$4,+$D$4,IF(C15=$C$5,+$D$5,IF(C15=$C$6,+$D$6,IF(C15=$C$7,+$D$7,IF(C15=$C$8,+$D$8,IF(C15=$C$9,+$D$9,IF(C15=$C$10,+$D$10,IF(C15=$C$11,"Anlass?",IF(C15="","","keine Zuordnung möglich!")))))))))</f>
        <v>Immobilie 1</v>
      </c>
      <c r="E15" s="20" t="str">
        <f t="shared" ref="E15:E16" si="1">IF(B15&gt;0,$O$9&amp;" &gt;","")</f>
        <v>Irgendwo &gt;</v>
      </c>
      <c r="F15" s="3" t="str">
        <f t="shared" ref="F15:F16" si="2">IF(C15=$C$4,+$B$4,IF(C15=$C$5,+$B$5,IF(C15=$C$6,+$B$6,IF(C15=$C$7,+$B$7,IF(C15=$C$8,+$B$8,IF(C15=$C$9,+$B$9,IF(C15=$C$10,+$B$10,IF(C15=$C$11,"Ziel?",""))))))))</f>
        <v>Zielort 3</v>
      </c>
      <c r="G15" s="4" t="str">
        <f t="shared" ref="G15:G16" si="3">IF(B15&gt;0,"&gt; "&amp;$O$9,"")</f>
        <v>&gt; Irgendwo</v>
      </c>
      <c r="H15" s="36">
        <f t="shared" ref="H15:H46" si="4">IF(C15=$C$4,+$H$4,IF(C15=$C$5,+$H$5,IF(C15=$C$6,+$H$6,IF(C15=$C$7,+$H$7,IF(C15=$C$8,+$H$8,IF(C15=$C$9,$H$9,IF(C15=$C$10,$H$10,IF(C15=$C$11,"km?",0))))))))</f>
        <v>23</v>
      </c>
      <c r="I15" s="16"/>
      <c r="J15" s="209">
        <f>+H15*$J$4</f>
        <v>6.8999999999999995</v>
      </c>
      <c r="K15" s="216" t="s">
        <v>22</v>
      </c>
      <c r="L15" s="54">
        <v>0.41666666666666669</v>
      </c>
      <c r="M15" s="51">
        <v>0.83333333333333337</v>
      </c>
      <c r="N15" s="55">
        <f t="shared" ref="N15:N19" si="5">IF(K15="",0,IF(K15="G",24,+(M15-L15)*24))</f>
        <v>10</v>
      </c>
      <c r="O15" s="210">
        <f>IF(K15="G",+$O$6,IF(N15&gt;=8,$L$6,""))</f>
        <v>14</v>
      </c>
      <c r="P15" s="57" t="s">
        <v>24</v>
      </c>
    </row>
    <row r="16" spans="1:18" ht="12" customHeight="1">
      <c r="A16" s="67" t="s">
        <v>24</v>
      </c>
      <c r="B16" s="5">
        <v>45659</v>
      </c>
      <c r="C16" s="2" t="s">
        <v>43</v>
      </c>
      <c r="D16" s="19" t="str">
        <f t="shared" si="0"/>
        <v>Immobilie 2</v>
      </c>
      <c r="E16" s="20" t="str">
        <f t="shared" si="1"/>
        <v>Irgendwo &gt;</v>
      </c>
      <c r="F16" s="3" t="str">
        <f t="shared" si="2"/>
        <v>Zielort 4</v>
      </c>
      <c r="G16" s="4" t="str">
        <f t="shared" si="3"/>
        <v>&gt; Irgendwo</v>
      </c>
      <c r="H16" s="36">
        <f t="shared" si="4"/>
        <v>31</v>
      </c>
      <c r="I16" s="16"/>
      <c r="J16" s="209">
        <f t="shared" ref="J16:J19" si="6">+H16*$J$4</f>
        <v>9.2999999999999989</v>
      </c>
      <c r="K16" s="216" t="s">
        <v>23</v>
      </c>
      <c r="L16" s="52"/>
      <c r="M16" s="53"/>
      <c r="N16" s="55">
        <f t="shared" si="5"/>
        <v>24</v>
      </c>
      <c r="O16" s="210">
        <f t="shared" ref="O16:O19" si="7">IF(K16="G",+$O$6,IF(N16&gt;=8,$L$6,""))</f>
        <v>28</v>
      </c>
      <c r="P16" s="57" t="s">
        <v>24</v>
      </c>
      <c r="R16" s="43"/>
    </row>
    <row r="17" spans="1:16" ht="12" customHeight="1">
      <c r="A17" s="67" t="s">
        <v>24</v>
      </c>
      <c r="B17" s="5">
        <v>45660</v>
      </c>
      <c r="C17" s="2" t="s">
        <v>27</v>
      </c>
      <c r="D17" s="19" t="str">
        <f t="shared" ref="D17:D19" si="8">IF(C17=$C$4,+$D$4,IF(C17=$C$5,+$D$5,IF(C17=$C$6,+$D$6,IF(C17=$C$7,+$D$7,IF(C17=$C$8,+$D$8,IF(C17=$C$9,+$D$9,IF(C17=$C$10,+$D$10,IF(C17=$C$11,"Anlass?",IF(C17="","","keine Zuordnung möglich!")))))))))</f>
        <v>Arzt</v>
      </c>
      <c r="E17" s="20" t="str">
        <f t="shared" ref="E17:E19" si="9">IF(B17&gt;0,$O$9&amp;" &gt;","")</f>
        <v>Irgendwo &gt;</v>
      </c>
      <c r="F17" s="3" t="str">
        <f t="shared" ref="F17:F19" si="10">IF(C17=$C$4,+$B$4,IF(C17=$C$5,+$B$5,IF(C17=$C$6,+$B$6,IF(C17=$C$7,+$B$7,IF(C17=$C$8,+$B$8,IF(C17=$C$9,+$B$9,IF(C17=$C$10,+$B$10,IF(C17=$C$11,"Ziel?",""))))))))</f>
        <v>Zielort 1</v>
      </c>
      <c r="G17" s="4" t="str">
        <f t="shared" ref="G17:G19" si="11">IF(B17&gt;0,"&gt; "&amp;$O$9,"")</f>
        <v>&gt; Irgendwo</v>
      </c>
      <c r="H17" s="36">
        <f t="shared" si="4"/>
        <v>10</v>
      </c>
      <c r="I17" s="16"/>
      <c r="J17" s="209">
        <f t="shared" si="6"/>
        <v>3</v>
      </c>
      <c r="K17" s="216"/>
      <c r="L17" s="52"/>
      <c r="M17" s="53"/>
      <c r="N17" s="55">
        <f t="shared" si="5"/>
        <v>0</v>
      </c>
      <c r="O17" s="210" t="str">
        <f t="shared" si="7"/>
        <v/>
      </c>
      <c r="P17" s="57" t="s">
        <v>24</v>
      </c>
    </row>
    <row r="18" spans="1:16" ht="12" customHeight="1">
      <c r="A18" s="67" t="s">
        <v>24</v>
      </c>
      <c r="B18" s="5">
        <v>45661</v>
      </c>
      <c r="C18" s="2" t="s">
        <v>40</v>
      </c>
      <c r="D18" s="19" t="str">
        <f t="shared" si="8"/>
        <v>Friseur</v>
      </c>
      <c r="E18" s="20" t="str">
        <f t="shared" si="9"/>
        <v>Irgendwo &gt;</v>
      </c>
      <c r="F18" s="3" t="str">
        <f t="shared" si="10"/>
        <v>Zielort 2</v>
      </c>
      <c r="G18" s="4" t="str">
        <f t="shared" si="11"/>
        <v>&gt; Irgendwo</v>
      </c>
      <c r="H18" s="36">
        <f t="shared" si="4"/>
        <v>8</v>
      </c>
      <c r="I18" s="16"/>
      <c r="J18" s="209">
        <f t="shared" si="6"/>
        <v>2.4</v>
      </c>
      <c r="K18" s="216"/>
      <c r="L18" s="52"/>
      <c r="M18" s="53"/>
      <c r="N18" s="55">
        <f t="shared" si="5"/>
        <v>0</v>
      </c>
      <c r="O18" s="210" t="str">
        <f t="shared" si="7"/>
        <v/>
      </c>
      <c r="P18" s="57" t="s">
        <v>24</v>
      </c>
    </row>
    <row r="19" spans="1:16" ht="12" customHeight="1">
      <c r="A19" s="67" t="s">
        <v>24</v>
      </c>
      <c r="B19" s="5"/>
      <c r="C19" s="2"/>
      <c r="D19" s="19">
        <f t="shared" si="8"/>
        <v>0</v>
      </c>
      <c r="E19" s="20" t="str">
        <f t="shared" si="9"/>
        <v/>
      </c>
      <c r="F19" s="3">
        <f t="shared" si="10"/>
        <v>0</v>
      </c>
      <c r="G19" s="4" t="str">
        <f t="shared" si="11"/>
        <v/>
      </c>
      <c r="H19" s="36">
        <f t="shared" si="4"/>
        <v>0</v>
      </c>
      <c r="I19" s="16"/>
      <c r="J19" s="209">
        <f t="shared" si="6"/>
        <v>0</v>
      </c>
      <c r="K19" s="216"/>
      <c r="L19" s="52"/>
      <c r="M19" s="53"/>
      <c r="N19" s="55">
        <f t="shared" si="5"/>
        <v>0</v>
      </c>
      <c r="O19" s="210" t="str">
        <f t="shared" si="7"/>
        <v/>
      </c>
      <c r="P19" s="57" t="s">
        <v>24</v>
      </c>
    </row>
    <row r="20" spans="1:16" ht="12" customHeight="1">
      <c r="A20" s="67" t="s">
        <v>24</v>
      </c>
      <c r="B20" s="5"/>
      <c r="C20" s="2"/>
      <c r="D20" s="19">
        <f t="shared" ref="D20:D38" si="12">IF(C20=$C$4,+$D$4,IF(C20=$C$5,+$D$5,IF(C20=$C$6,+$D$6,IF(C20=$C$7,+$D$7,IF(C20=$C$8,+$D$8,IF(C20=$C$9,+$D$9,IF(C20=$C$10,+$D$10,IF(C20=$C$11,"Anlass?",IF(C20="","","keine Zuordnung möglich!")))))))))</f>
        <v>0</v>
      </c>
      <c r="E20" s="20" t="str">
        <f t="shared" ref="E20:E38" si="13">IF(B20&gt;0,$O$9&amp;" &gt;","")</f>
        <v/>
      </c>
      <c r="F20" s="3">
        <f t="shared" ref="F20:F38" si="14">IF(C20=$C$4,+$B$4,IF(C20=$C$5,+$B$5,IF(C20=$C$6,+$B$6,IF(C20=$C$7,+$B$7,IF(C20=$C$8,+$B$8,IF(C20=$C$9,+$B$9,IF(C20=$C$10,+$B$10,IF(C20=$C$11,"Ziel?",""))))))))</f>
        <v>0</v>
      </c>
      <c r="G20" s="4" t="str">
        <f t="shared" ref="G20:G38" si="15">IF(B20&gt;0,"&gt; "&amp;$O$9,"")</f>
        <v/>
      </c>
      <c r="H20" s="36">
        <f t="shared" si="4"/>
        <v>0</v>
      </c>
      <c r="I20" s="16"/>
      <c r="J20" s="209">
        <f t="shared" ref="J20:J38" si="16">+H20*$J$4</f>
        <v>0</v>
      </c>
      <c r="K20" s="216"/>
      <c r="L20" s="52"/>
      <c r="M20" s="53"/>
      <c r="N20" s="55">
        <f t="shared" ref="N20:N38" si="17">IF(K20="",0,IF(K20="G",24,+(M20-L20)*24))</f>
        <v>0</v>
      </c>
      <c r="O20" s="210" t="str">
        <f t="shared" ref="O20:O38" si="18">IF(K20="G",+$O$6,IF(N20&gt;=8,$L$6,""))</f>
        <v/>
      </c>
      <c r="P20" s="57" t="s">
        <v>24</v>
      </c>
    </row>
    <row r="21" spans="1:16" ht="12" customHeight="1">
      <c r="A21" s="67" t="s">
        <v>24</v>
      </c>
      <c r="B21" s="5"/>
      <c r="C21" s="2"/>
      <c r="D21" s="19">
        <f t="shared" si="12"/>
        <v>0</v>
      </c>
      <c r="E21" s="20" t="str">
        <f t="shared" si="13"/>
        <v/>
      </c>
      <c r="F21" s="3">
        <f t="shared" si="14"/>
        <v>0</v>
      </c>
      <c r="G21" s="4" t="str">
        <f t="shared" si="15"/>
        <v/>
      </c>
      <c r="H21" s="36">
        <f t="shared" si="4"/>
        <v>0</v>
      </c>
      <c r="I21" s="16"/>
      <c r="J21" s="209">
        <f t="shared" si="16"/>
        <v>0</v>
      </c>
      <c r="K21" s="216"/>
      <c r="L21" s="52"/>
      <c r="M21" s="53"/>
      <c r="N21" s="55">
        <f t="shared" si="17"/>
        <v>0</v>
      </c>
      <c r="O21" s="210" t="str">
        <f t="shared" si="18"/>
        <v/>
      </c>
      <c r="P21" s="57" t="s">
        <v>24</v>
      </c>
    </row>
    <row r="22" spans="1:16" ht="12" customHeight="1">
      <c r="A22" s="67" t="s">
        <v>24</v>
      </c>
      <c r="B22" s="5"/>
      <c r="C22" s="2"/>
      <c r="D22" s="19">
        <f t="shared" si="12"/>
        <v>0</v>
      </c>
      <c r="E22" s="20" t="str">
        <f t="shared" si="13"/>
        <v/>
      </c>
      <c r="F22" s="3">
        <f t="shared" si="14"/>
        <v>0</v>
      </c>
      <c r="G22" s="4" t="str">
        <f t="shared" si="15"/>
        <v/>
      </c>
      <c r="H22" s="36">
        <f t="shared" si="4"/>
        <v>0</v>
      </c>
      <c r="I22" s="16"/>
      <c r="J22" s="209">
        <f t="shared" si="16"/>
        <v>0</v>
      </c>
      <c r="K22" s="216"/>
      <c r="L22" s="52"/>
      <c r="M22" s="53"/>
      <c r="N22" s="55">
        <f t="shared" si="17"/>
        <v>0</v>
      </c>
      <c r="O22" s="210" t="str">
        <f t="shared" si="18"/>
        <v/>
      </c>
      <c r="P22" s="57" t="s">
        <v>24</v>
      </c>
    </row>
    <row r="23" spans="1:16" ht="12" customHeight="1">
      <c r="A23" s="67" t="s">
        <v>24</v>
      </c>
      <c r="B23" s="5"/>
      <c r="C23" s="2"/>
      <c r="D23" s="19">
        <f t="shared" si="12"/>
        <v>0</v>
      </c>
      <c r="E23" s="20" t="str">
        <f t="shared" si="13"/>
        <v/>
      </c>
      <c r="F23" s="3">
        <f t="shared" si="14"/>
        <v>0</v>
      </c>
      <c r="G23" s="4" t="str">
        <f t="shared" si="15"/>
        <v/>
      </c>
      <c r="H23" s="36">
        <f t="shared" si="4"/>
        <v>0</v>
      </c>
      <c r="I23" s="16"/>
      <c r="J23" s="209">
        <f t="shared" si="16"/>
        <v>0</v>
      </c>
      <c r="K23" s="216"/>
      <c r="L23" s="52"/>
      <c r="M23" s="53"/>
      <c r="N23" s="55">
        <f t="shared" si="17"/>
        <v>0</v>
      </c>
      <c r="O23" s="210" t="str">
        <f t="shared" si="18"/>
        <v/>
      </c>
      <c r="P23" s="57" t="s">
        <v>24</v>
      </c>
    </row>
    <row r="24" spans="1:16" ht="12" customHeight="1">
      <c r="A24" s="67" t="s">
        <v>24</v>
      </c>
      <c r="B24" s="5"/>
      <c r="C24" s="2"/>
      <c r="D24" s="19">
        <f t="shared" si="12"/>
        <v>0</v>
      </c>
      <c r="E24" s="20" t="str">
        <f t="shared" si="13"/>
        <v/>
      </c>
      <c r="F24" s="3">
        <f t="shared" si="14"/>
        <v>0</v>
      </c>
      <c r="G24" s="4" t="str">
        <f t="shared" si="15"/>
        <v/>
      </c>
      <c r="H24" s="36">
        <f t="shared" si="4"/>
        <v>0</v>
      </c>
      <c r="I24" s="16"/>
      <c r="J24" s="209">
        <f t="shared" si="16"/>
        <v>0</v>
      </c>
      <c r="K24" s="216"/>
      <c r="L24" s="52"/>
      <c r="M24" s="53"/>
      <c r="N24" s="55">
        <f t="shared" si="17"/>
        <v>0</v>
      </c>
      <c r="O24" s="210" t="str">
        <f t="shared" si="18"/>
        <v/>
      </c>
      <c r="P24" s="57" t="s">
        <v>24</v>
      </c>
    </row>
    <row r="25" spans="1:16" ht="12" customHeight="1">
      <c r="A25" s="67" t="s">
        <v>24</v>
      </c>
      <c r="B25" s="5"/>
      <c r="C25" s="2"/>
      <c r="D25" s="19">
        <f t="shared" si="12"/>
        <v>0</v>
      </c>
      <c r="E25" s="20" t="str">
        <f t="shared" si="13"/>
        <v/>
      </c>
      <c r="F25" s="3">
        <f t="shared" si="14"/>
        <v>0</v>
      </c>
      <c r="G25" s="4" t="str">
        <f t="shared" si="15"/>
        <v/>
      </c>
      <c r="H25" s="36">
        <f t="shared" si="4"/>
        <v>0</v>
      </c>
      <c r="I25" s="16"/>
      <c r="J25" s="209">
        <f t="shared" si="16"/>
        <v>0</v>
      </c>
      <c r="K25" s="216"/>
      <c r="L25" s="52"/>
      <c r="M25" s="53"/>
      <c r="N25" s="55">
        <f t="shared" si="17"/>
        <v>0</v>
      </c>
      <c r="O25" s="210" t="str">
        <f t="shared" si="18"/>
        <v/>
      </c>
      <c r="P25" s="57" t="s">
        <v>24</v>
      </c>
    </row>
    <row r="26" spans="1:16" ht="12" customHeight="1">
      <c r="A26" s="67" t="s">
        <v>24</v>
      </c>
      <c r="B26" s="5"/>
      <c r="C26" s="2"/>
      <c r="D26" s="19">
        <f t="shared" si="12"/>
        <v>0</v>
      </c>
      <c r="E26" s="20" t="str">
        <f t="shared" si="13"/>
        <v/>
      </c>
      <c r="F26" s="3">
        <f t="shared" si="14"/>
        <v>0</v>
      </c>
      <c r="G26" s="4" t="str">
        <f t="shared" si="15"/>
        <v/>
      </c>
      <c r="H26" s="36">
        <f t="shared" si="4"/>
        <v>0</v>
      </c>
      <c r="I26" s="16"/>
      <c r="J26" s="209">
        <f t="shared" si="16"/>
        <v>0</v>
      </c>
      <c r="K26" s="216"/>
      <c r="L26" s="52"/>
      <c r="M26" s="53"/>
      <c r="N26" s="55">
        <f t="shared" si="17"/>
        <v>0</v>
      </c>
      <c r="O26" s="210" t="str">
        <f t="shared" si="18"/>
        <v/>
      </c>
      <c r="P26" s="57" t="s">
        <v>24</v>
      </c>
    </row>
    <row r="27" spans="1:16" ht="12" customHeight="1">
      <c r="A27" s="67" t="s">
        <v>24</v>
      </c>
      <c r="B27" s="5"/>
      <c r="C27" s="2"/>
      <c r="D27" s="19">
        <f t="shared" si="12"/>
        <v>0</v>
      </c>
      <c r="E27" s="20" t="str">
        <f t="shared" si="13"/>
        <v/>
      </c>
      <c r="F27" s="3">
        <f t="shared" si="14"/>
        <v>0</v>
      </c>
      <c r="G27" s="4" t="str">
        <f t="shared" si="15"/>
        <v/>
      </c>
      <c r="H27" s="36">
        <f t="shared" si="4"/>
        <v>0</v>
      </c>
      <c r="I27" s="16"/>
      <c r="J27" s="209">
        <f t="shared" si="16"/>
        <v>0</v>
      </c>
      <c r="K27" s="216"/>
      <c r="L27" s="52"/>
      <c r="M27" s="53"/>
      <c r="N27" s="55">
        <f t="shared" si="17"/>
        <v>0</v>
      </c>
      <c r="O27" s="210" t="str">
        <f t="shared" si="18"/>
        <v/>
      </c>
      <c r="P27" s="57" t="s">
        <v>24</v>
      </c>
    </row>
    <row r="28" spans="1:16" ht="12" customHeight="1">
      <c r="A28" s="67" t="s">
        <v>24</v>
      </c>
      <c r="B28" s="5"/>
      <c r="C28" s="2"/>
      <c r="D28" s="19">
        <f t="shared" si="12"/>
        <v>0</v>
      </c>
      <c r="E28" s="20" t="str">
        <f t="shared" si="13"/>
        <v/>
      </c>
      <c r="F28" s="3">
        <f t="shared" si="14"/>
        <v>0</v>
      </c>
      <c r="G28" s="4" t="str">
        <f t="shared" si="15"/>
        <v/>
      </c>
      <c r="H28" s="36">
        <f t="shared" si="4"/>
        <v>0</v>
      </c>
      <c r="I28" s="16"/>
      <c r="J28" s="209">
        <f t="shared" si="16"/>
        <v>0</v>
      </c>
      <c r="K28" s="216"/>
      <c r="L28" s="52"/>
      <c r="M28" s="53"/>
      <c r="N28" s="55">
        <f t="shared" si="17"/>
        <v>0</v>
      </c>
      <c r="O28" s="210" t="str">
        <f t="shared" si="18"/>
        <v/>
      </c>
      <c r="P28" s="57" t="s">
        <v>24</v>
      </c>
    </row>
    <row r="29" spans="1:16" ht="12" customHeight="1">
      <c r="A29" s="67" t="s">
        <v>24</v>
      </c>
      <c r="B29" s="5"/>
      <c r="C29" s="2"/>
      <c r="D29" s="19">
        <f t="shared" si="12"/>
        <v>0</v>
      </c>
      <c r="E29" s="20" t="str">
        <f t="shared" si="13"/>
        <v/>
      </c>
      <c r="F29" s="3">
        <f t="shared" si="14"/>
        <v>0</v>
      </c>
      <c r="G29" s="4" t="str">
        <f t="shared" si="15"/>
        <v/>
      </c>
      <c r="H29" s="36">
        <f t="shared" si="4"/>
        <v>0</v>
      </c>
      <c r="I29" s="16"/>
      <c r="J29" s="209">
        <f t="shared" si="16"/>
        <v>0</v>
      </c>
      <c r="K29" s="216"/>
      <c r="L29" s="52"/>
      <c r="M29" s="53"/>
      <c r="N29" s="55">
        <f t="shared" si="17"/>
        <v>0</v>
      </c>
      <c r="O29" s="210" t="str">
        <f t="shared" si="18"/>
        <v/>
      </c>
      <c r="P29" s="57" t="s">
        <v>24</v>
      </c>
    </row>
    <row r="30" spans="1:16" ht="12" customHeight="1">
      <c r="A30" s="67" t="s">
        <v>24</v>
      </c>
      <c r="B30" s="5"/>
      <c r="C30" s="2"/>
      <c r="D30" s="19">
        <f t="shared" si="12"/>
        <v>0</v>
      </c>
      <c r="E30" s="20" t="str">
        <f t="shared" si="13"/>
        <v/>
      </c>
      <c r="F30" s="3">
        <f t="shared" si="14"/>
        <v>0</v>
      </c>
      <c r="G30" s="4" t="str">
        <f t="shared" si="15"/>
        <v/>
      </c>
      <c r="H30" s="36">
        <f t="shared" si="4"/>
        <v>0</v>
      </c>
      <c r="I30" s="16"/>
      <c r="J30" s="209">
        <f t="shared" si="16"/>
        <v>0</v>
      </c>
      <c r="K30" s="216"/>
      <c r="L30" s="52"/>
      <c r="M30" s="53"/>
      <c r="N30" s="55">
        <f t="shared" si="17"/>
        <v>0</v>
      </c>
      <c r="O30" s="210" t="str">
        <f t="shared" si="18"/>
        <v/>
      </c>
      <c r="P30" s="57" t="s">
        <v>24</v>
      </c>
    </row>
    <row r="31" spans="1:16" ht="12" customHeight="1">
      <c r="A31" s="67" t="s">
        <v>24</v>
      </c>
      <c r="B31" s="5"/>
      <c r="C31" s="2"/>
      <c r="D31" s="19">
        <f t="shared" si="12"/>
        <v>0</v>
      </c>
      <c r="E31" s="20" t="str">
        <f t="shared" si="13"/>
        <v/>
      </c>
      <c r="F31" s="3">
        <f t="shared" si="14"/>
        <v>0</v>
      </c>
      <c r="G31" s="4" t="str">
        <f t="shared" si="15"/>
        <v/>
      </c>
      <c r="H31" s="36">
        <f t="shared" si="4"/>
        <v>0</v>
      </c>
      <c r="I31" s="16"/>
      <c r="J31" s="209">
        <f t="shared" si="16"/>
        <v>0</v>
      </c>
      <c r="K31" s="216"/>
      <c r="L31" s="52"/>
      <c r="M31" s="53"/>
      <c r="N31" s="55">
        <f t="shared" si="17"/>
        <v>0</v>
      </c>
      <c r="O31" s="210" t="str">
        <f t="shared" si="18"/>
        <v/>
      </c>
      <c r="P31" s="57" t="s">
        <v>24</v>
      </c>
    </row>
    <row r="32" spans="1:16" ht="12" customHeight="1">
      <c r="A32" s="67" t="s">
        <v>24</v>
      </c>
      <c r="B32" s="5"/>
      <c r="C32" s="2"/>
      <c r="D32" s="19">
        <f t="shared" si="12"/>
        <v>0</v>
      </c>
      <c r="E32" s="20" t="str">
        <f t="shared" si="13"/>
        <v/>
      </c>
      <c r="F32" s="3">
        <f t="shared" si="14"/>
        <v>0</v>
      </c>
      <c r="G32" s="4" t="str">
        <f t="shared" si="15"/>
        <v/>
      </c>
      <c r="H32" s="36">
        <f t="shared" si="4"/>
        <v>0</v>
      </c>
      <c r="I32" s="16"/>
      <c r="J32" s="209">
        <f t="shared" si="16"/>
        <v>0</v>
      </c>
      <c r="K32" s="216"/>
      <c r="L32" s="52"/>
      <c r="M32" s="53"/>
      <c r="N32" s="55">
        <f t="shared" si="17"/>
        <v>0</v>
      </c>
      <c r="O32" s="210" t="str">
        <f t="shared" si="18"/>
        <v/>
      </c>
      <c r="P32" s="57" t="s">
        <v>24</v>
      </c>
    </row>
    <row r="33" spans="1:16" ht="12" customHeight="1">
      <c r="A33" s="67" t="s">
        <v>24</v>
      </c>
      <c r="B33" s="5"/>
      <c r="C33" s="2"/>
      <c r="D33" s="19">
        <f t="shared" si="12"/>
        <v>0</v>
      </c>
      <c r="E33" s="20" t="str">
        <f t="shared" si="13"/>
        <v/>
      </c>
      <c r="F33" s="3">
        <f t="shared" si="14"/>
        <v>0</v>
      </c>
      <c r="G33" s="4" t="str">
        <f t="shared" si="15"/>
        <v/>
      </c>
      <c r="H33" s="36">
        <f t="shared" si="4"/>
        <v>0</v>
      </c>
      <c r="I33" s="16"/>
      <c r="J33" s="209">
        <f t="shared" si="16"/>
        <v>0</v>
      </c>
      <c r="K33" s="216"/>
      <c r="L33" s="52"/>
      <c r="M33" s="53"/>
      <c r="N33" s="55">
        <f t="shared" si="17"/>
        <v>0</v>
      </c>
      <c r="O33" s="210" t="str">
        <f t="shared" si="18"/>
        <v/>
      </c>
      <c r="P33" s="57" t="s">
        <v>24</v>
      </c>
    </row>
    <row r="34" spans="1:16" ht="12" customHeight="1">
      <c r="A34" s="67" t="s">
        <v>24</v>
      </c>
      <c r="B34" s="5"/>
      <c r="C34" s="2"/>
      <c r="D34" s="19">
        <f t="shared" si="12"/>
        <v>0</v>
      </c>
      <c r="E34" s="20" t="str">
        <f t="shared" si="13"/>
        <v/>
      </c>
      <c r="F34" s="3">
        <f t="shared" si="14"/>
        <v>0</v>
      </c>
      <c r="G34" s="4" t="str">
        <f t="shared" si="15"/>
        <v/>
      </c>
      <c r="H34" s="36">
        <f t="shared" si="4"/>
        <v>0</v>
      </c>
      <c r="I34" s="16"/>
      <c r="J34" s="209">
        <f t="shared" si="16"/>
        <v>0</v>
      </c>
      <c r="K34" s="216"/>
      <c r="L34" s="52"/>
      <c r="M34" s="53"/>
      <c r="N34" s="55">
        <f t="shared" si="17"/>
        <v>0</v>
      </c>
      <c r="O34" s="210" t="str">
        <f t="shared" si="18"/>
        <v/>
      </c>
      <c r="P34" s="57" t="s">
        <v>24</v>
      </c>
    </row>
    <row r="35" spans="1:16" ht="12" customHeight="1">
      <c r="A35" s="67" t="s">
        <v>24</v>
      </c>
      <c r="B35" s="5"/>
      <c r="C35" s="2"/>
      <c r="D35" s="19">
        <f t="shared" si="12"/>
        <v>0</v>
      </c>
      <c r="E35" s="20" t="str">
        <f t="shared" si="13"/>
        <v/>
      </c>
      <c r="F35" s="3">
        <f t="shared" si="14"/>
        <v>0</v>
      </c>
      <c r="G35" s="4" t="str">
        <f t="shared" si="15"/>
        <v/>
      </c>
      <c r="H35" s="36">
        <f t="shared" si="4"/>
        <v>0</v>
      </c>
      <c r="I35" s="16"/>
      <c r="J35" s="209">
        <f t="shared" si="16"/>
        <v>0</v>
      </c>
      <c r="K35" s="216"/>
      <c r="L35" s="52"/>
      <c r="M35" s="53"/>
      <c r="N35" s="55">
        <f t="shared" si="17"/>
        <v>0</v>
      </c>
      <c r="O35" s="210" t="str">
        <f t="shared" si="18"/>
        <v/>
      </c>
      <c r="P35" s="57" t="s">
        <v>24</v>
      </c>
    </row>
    <row r="36" spans="1:16" ht="12" customHeight="1">
      <c r="A36" s="67" t="s">
        <v>24</v>
      </c>
      <c r="B36" s="5"/>
      <c r="C36" s="2"/>
      <c r="D36" s="19">
        <f t="shared" si="12"/>
        <v>0</v>
      </c>
      <c r="E36" s="20" t="str">
        <f t="shared" si="13"/>
        <v/>
      </c>
      <c r="F36" s="3">
        <f t="shared" si="14"/>
        <v>0</v>
      </c>
      <c r="G36" s="4" t="str">
        <f t="shared" si="15"/>
        <v/>
      </c>
      <c r="H36" s="36">
        <f t="shared" si="4"/>
        <v>0</v>
      </c>
      <c r="I36" s="16"/>
      <c r="J36" s="209">
        <f t="shared" si="16"/>
        <v>0</v>
      </c>
      <c r="K36" s="216"/>
      <c r="L36" s="52"/>
      <c r="M36" s="53"/>
      <c r="N36" s="55">
        <f t="shared" si="17"/>
        <v>0</v>
      </c>
      <c r="O36" s="210" t="str">
        <f t="shared" si="18"/>
        <v/>
      </c>
      <c r="P36" s="57" t="s">
        <v>24</v>
      </c>
    </row>
    <row r="37" spans="1:16" ht="12" customHeight="1">
      <c r="A37" s="67" t="s">
        <v>24</v>
      </c>
      <c r="B37" s="5"/>
      <c r="C37" s="2"/>
      <c r="D37" s="19">
        <f t="shared" si="12"/>
        <v>0</v>
      </c>
      <c r="E37" s="20" t="str">
        <f t="shared" si="13"/>
        <v/>
      </c>
      <c r="F37" s="3">
        <f t="shared" si="14"/>
        <v>0</v>
      </c>
      <c r="G37" s="4" t="str">
        <f t="shared" si="15"/>
        <v/>
      </c>
      <c r="H37" s="36">
        <f t="shared" si="4"/>
        <v>0</v>
      </c>
      <c r="I37" s="16"/>
      <c r="J37" s="209">
        <f t="shared" si="16"/>
        <v>0</v>
      </c>
      <c r="K37" s="216"/>
      <c r="L37" s="52"/>
      <c r="M37" s="53"/>
      <c r="N37" s="55">
        <f t="shared" si="17"/>
        <v>0</v>
      </c>
      <c r="O37" s="210" t="str">
        <f t="shared" si="18"/>
        <v/>
      </c>
      <c r="P37" s="57" t="s">
        <v>24</v>
      </c>
    </row>
    <row r="38" spans="1:16" ht="12" customHeight="1">
      <c r="A38" s="67" t="s">
        <v>24</v>
      </c>
      <c r="B38" s="5"/>
      <c r="C38" s="2"/>
      <c r="D38" s="19">
        <f t="shared" si="12"/>
        <v>0</v>
      </c>
      <c r="E38" s="20" t="str">
        <f t="shared" si="13"/>
        <v/>
      </c>
      <c r="F38" s="3">
        <f t="shared" si="14"/>
        <v>0</v>
      </c>
      <c r="G38" s="4" t="str">
        <f t="shared" si="15"/>
        <v/>
      </c>
      <c r="H38" s="36">
        <f t="shared" si="4"/>
        <v>0</v>
      </c>
      <c r="I38" s="16"/>
      <c r="J38" s="209">
        <f t="shared" si="16"/>
        <v>0</v>
      </c>
      <c r="K38" s="216"/>
      <c r="L38" s="52"/>
      <c r="M38" s="53"/>
      <c r="N38" s="55">
        <f t="shared" si="17"/>
        <v>0</v>
      </c>
      <c r="O38" s="210" t="str">
        <f t="shared" si="18"/>
        <v/>
      </c>
      <c r="P38" s="57" t="s">
        <v>24</v>
      </c>
    </row>
    <row r="39" spans="1:16" ht="12" customHeight="1">
      <c r="A39" s="67" t="s">
        <v>24</v>
      </c>
      <c r="B39" s="5"/>
      <c r="C39" s="2"/>
      <c r="D39" s="19">
        <f t="shared" ref="D39:D43" si="19">IF(C39=$C$4,+$D$4,IF(C39=$C$5,+$D$5,IF(C39=$C$6,+$D$6,IF(C39=$C$7,+$D$7,IF(C39=$C$8,+$D$8,IF(C39=$C$9,+$D$9,IF(C39=$C$10,+$D$10,IF(C39=$C$11,"Anlass?",IF(C39="","","keine Zuordnung möglich!")))))))))</f>
        <v>0</v>
      </c>
      <c r="E39" s="20" t="str">
        <f t="shared" ref="E39:E43" si="20">IF(B39&gt;0,$O$9&amp;" &gt;","")</f>
        <v/>
      </c>
      <c r="F39" s="3">
        <f t="shared" ref="F39:F43" si="21">IF(C39=$C$4,+$B$4,IF(C39=$C$5,+$B$5,IF(C39=$C$6,+$B$6,IF(C39=$C$7,+$B$7,IF(C39=$C$8,+$B$8,IF(C39=$C$9,+$B$9,IF(C39=$C$10,+$B$10,IF(C39=$C$11,"Ziel?",""))))))))</f>
        <v>0</v>
      </c>
      <c r="G39" s="4" t="str">
        <f t="shared" ref="G39:G43" si="22">IF(B39&gt;0,"&gt; "&amp;$O$9,"")</f>
        <v/>
      </c>
      <c r="H39" s="36">
        <f t="shared" si="4"/>
        <v>0</v>
      </c>
      <c r="I39" s="16"/>
      <c r="J39" s="209">
        <f t="shared" ref="J39:J43" si="23">+H39*$J$4</f>
        <v>0</v>
      </c>
      <c r="K39" s="216"/>
      <c r="L39" s="52"/>
      <c r="M39" s="53"/>
      <c r="N39" s="55">
        <f t="shared" ref="N39:N43" si="24">IF(K39="",0,IF(K39="G",24,+(M39-L39)*24))</f>
        <v>0</v>
      </c>
      <c r="O39" s="210" t="str">
        <f t="shared" ref="O39:O43" si="25">IF(K39="G",+$O$6,IF(N39&gt;=8,$L$6,""))</f>
        <v/>
      </c>
      <c r="P39" s="57" t="s">
        <v>24</v>
      </c>
    </row>
    <row r="40" spans="1:16" ht="12" customHeight="1">
      <c r="A40" s="67" t="s">
        <v>24</v>
      </c>
      <c r="B40" s="5"/>
      <c r="C40" s="2"/>
      <c r="D40" s="19">
        <f t="shared" si="19"/>
        <v>0</v>
      </c>
      <c r="E40" s="20" t="str">
        <f t="shared" si="20"/>
        <v/>
      </c>
      <c r="F40" s="3">
        <f t="shared" si="21"/>
        <v>0</v>
      </c>
      <c r="G40" s="4" t="str">
        <f t="shared" si="22"/>
        <v/>
      </c>
      <c r="H40" s="36">
        <f t="shared" si="4"/>
        <v>0</v>
      </c>
      <c r="I40" s="16"/>
      <c r="J40" s="209">
        <f t="shared" si="23"/>
        <v>0</v>
      </c>
      <c r="K40" s="216"/>
      <c r="L40" s="52"/>
      <c r="M40" s="53"/>
      <c r="N40" s="55">
        <f t="shared" si="24"/>
        <v>0</v>
      </c>
      <c r="O40" s="210" t="str">
        <f t="shared" si="25"/>
        <v/>
      </c>
      <c r="P40" s="57" t="s">
        <v>24</v>
      </c>
    </row>
    <row r="41" spans="1:16" ht="12" customHeight="1">
      <c r="A41" s="67" t="s">
        <v>24</v>
      </c>
      <c r="B41" s="5"/>
      <c r="C41" s="2"/>
      <c r="D41" s="19">
        <f t="shared" si="19"/>
        <v>0</v>
      </c>
      <c r="E41" s="20" t="str">
        <f t="shared" si="20"/>
        <v/>
      </c>
      <c r="F41" s="3">
        <f t="shared" si="21"/>
        <v>0</v>
      </c>
      <c r="G41" s="4" t="str">
        <f t="shared" si="22"/>
        <v/>
      </c>
      <c r="H41" s="36">
        <f t="shared" si="4"/>
        <v>0</v>
      </c>
      <c r="I41" s="16"/>
      <c r="J41" s="209">
        <f t="shared" si="23"/>
        <v>0</v>
      </c>
      <c r="K41" s="216"/>
      <c r="L41" s="52"/>
      <c r="M41" s="53"/>
      <c r="N41" s="55">
        <f t="shared" si="24"/>
        <v>0</v>
      </c>
      <c r="O41" s="210" t="str">
        <f t="shared" si="25"/>
        <v/>
      </c>
      <c r="P41" s="57" t="s">
        <v>24</v>
      </c>
    </row>
    <row r="42" spans="1:16" ht="12" customHeight="1">
      <c r="A42" s="67" t="s">
        <v>24</v>
      </c>
      <c r="B42" s="5"/>
      <c r="C42" s="2"/>
      <c r="D42" s="19">
        <f t="shared" si="19"/>
        <v>0</v>
      </c>
      <c r="E42" s="20" t="str">
        <f t="shared" si="20"/>
        <v/>
      </c>
      <c r="F42" s="3">
        <f t="shared" si="21"/>
        <v>0</v>
      </c>
      <c r="G42" s="4" t="str">
        <f t="shared" si="22"/>
        <v/>
      </c>
      <c r="H42" s="36">
        <f t="shared" si="4"/>
        <v>0</v>
      </c>
      <c r="I42" s="16"/>
      <c r="J42" s="209">
        <f t="shared" si="23"/>
        <v>0</v>
      </c>
      <c r="K42" s="216"/>
      <c r="L42" s="52"/>
      <c r="M42" s="53"/>
      <c r="N42" s="55">
        <f t="shared" si="24"/>
        <v>0</v>
      </c>
      <c r="O42" s="210" t="str">
        <f t="shared" si="25"/>
        <v/>
      </c>
      <c r="P42" s="57" t="s">
        <v>24</v>
      </c>
    </row>
    <row r="43" spans="1:16" ht="12" customHeight="1">
      <c r="A43" s="67" t="s">
        <v>24</v>
      </c>
      <c r="B43" s="5"/>
      <c r="C43" s="2"/>
      <c r="D43" s="19">
        <f t="shared" si="19"/>
        <v>0</v>
      </c>
      <c r="E43" s="20" t="str">
        <f t="shared" si="20"/>
        <v/>
      </c>
      <c r="F43" s="3">
        <f t="shared" si="21"/>
        <v>0</v>
      </c>
      <c r="G43" s="4" t="str">
        <f t="shared" si="22"/>
        <v/>
      </c>
      <c r="H43" s="36">
        <f t="shared" si="4"/>
        <v>0</v>
      </c>
      <c r="I43" s="16"/>
      <c r="J43" s="209">
        <f t="shared" si="23"/>
        <v>0</v>
      </c>
      <c r="K43" s="216"/>
      <c r="L43" s="52"/>
      <c r="M43" s="53"/>
      <c r="N43" s="55">
        <f t="shared" si="24"/>
        <v>0</v>
      </c>
      <c r="O43" s="210" t="str">
        <f t="shared" si="25"/>
        <v/>
      </c>
      <c r="P43" s="57" t="s">
        <v>24</v>
      </c>
    </row>
    <row r="44" spans="1:16" ht="12" customHeight="1">
      <c r="A44" s="67" t="s">
        <v>24</v>
      </c>
      <c r="B44" s="5"/>
      <c r="C44" s="2"/>
      <c r="D44" s="19">
        <f t="shared" ref="D44:D46" si="26">IF(C44=$C$4,+$D$4,IF(C44=$C$5,+$D$5,IF(C44=$C$6,+$D$6,IF(C44=$C$7,+$D$7,IF(C44=$C$8,+$D$8,IF(C44=$C$9,+$D$9,IF(C44=$C$10,+$D$10,IF(C44=$C$11,"Anlass?",IF(C44="","","keine Zuordnung möglich!")))))))))</f>
        <v>0</v>
      </c>
      <c r="E44" s="20" t="str">
        <f t="shared" ref="E44:E46" si="27">IF(B44&gt;0,$O$9&amp;" &gt;","")</f>
        <v/>
      </c>
      <c r="F44" s="3">
        <f t="shared" ref="F44:F46" si="28">IF(C44=$C$4,+$B$4,IF(C44=$C$5,+$B$5,IF(C44=$C$6,+$B$6,IF(C44=$C$7,+$B$7,IF(C44=$C$8,+$B$8,IF(C44=$C$9,+$B$9,IF(C44=$C$10,+$B$10,IF(C44=$C$11,"Ziel?",""))))))))</f>
        <v>0</v>
      </c>
      <c r="G44" s="4" t="str">
        <f t="shared" ref="G44:G46" si="29">IF(B44&gt;0,"&gt; "&amp;$O$9,"")</f>
        <v/>
      </c>
      <c r="H44" s="36">
        <f t="shared" si="4"/>
        <v>0</v>
      </c>
      <c r="I44" s="16"/>
      <c r="J44" s="209">
        <f t="shared" ref="J44:J46" si="30">+H44*$J$4</f>
        <v>0</v>
      </c>
      <c r="K44" s="216"/>
      <c r="L44" s="52"/>
      <c r="M44" s="53"/>
      <c r="N44" s="55">
        <f t="shared" ref="N44:N46" si="31">IF(K44="",0,IF(K44="G",24,+(M44-L44)*24))</f>
        <v>0</v>
      </c>
      <c r="O44" s="210" t="str">
        <f t="shared" ref="O44:O46" si="32">IF(K44="G",+$O$6,IF(N44&gt;=8,$L$6,""))</f>
        <v/>
      </c>
      <c r="P44" s="57" t="s">
        <v>24</v>
      </c>
    </row>
    <row r="45" spans="1:16" ht="12" customHeight="1">
      <c r="A45" s="67" t="s">
        <v>24</v>
      </c>
      <c r="B45" s="5"/>
      <c r="C45" s="2"/>
      <c r="D45" s="19">
        <f t="shared" si="26"/>
        <v>0</v>
      </c>
      <c r="E45" s="20" t="str">
        <f t="shared" si="27"/>
        <v/>
      </c>
      <c r="F45" s="3">
        <f t="shared" si="28"/>
        <v>0</v>
      </c>
      <c r="G45" s="4" t="str">
        <f t="shared" si="29"/>
        <v/>
      </c>
      <c r="H45" s="36">
        <f t="shared" si="4"/>
        <v>0</v>
      </c>
      <c r="I45" s="16"/>
      <c r="J45" s="209">
        <f t="shared" si="30"/>
        <v>0</v>
      </c>
      <c r="K45" s="216"/>
      <c r="L45" s="52"/>
      <c r="M45" s="53"/>
      <c r="N45" s="55">
        <f t="shared" si="31"/>
        <v>0</v>
      </c>
      <c r="O45" s="210" t="str">
        <f t="shared" si="32"/>
        <v/>
      </c>
      <c r="P45" s="57" t="s">
        <v>24</v>
      </c>
    </row>
    <row r="46" spans="1:16" ht="12" customHeight="1">
      <c r="A46" s="67" t="s">
        <v>24</v>
      </c>
      <c r="B46" s="5"/>
      <c r="C46" s="2"/>
      <c r="D46" s="19">
        <f t="shared" si="26"/>
        <v>0</v>
      </c>
      <c r="E46" s="20" t="str">
        <f t="shared" si="27"/>
        <v/>
      </c>
      <c r="F46" s="3">
        <f t="shared" si="28"/>
        <v>0</v>
      </c>
      <c r="G46" s="4" t="str">
        <f t="shared" si="29"/>
        <v/>
      </c>
      <c r="H46" s="36">
        <f t="shared" si="4"/>
        <v>0</v>
      </c>
      <c r="I46" s="16"/>
      <c r="J46" s="209">
        <f t="shared" si="30"/>
        <v>0</v>
      </c>
      <c r="K46" s="216"/>
      <c r="L46" s="52"/>
      <c r="M46" s="53"/>
      <c r="N46" s="55">
        <f t="shared" si="31"/>
        <v>0</v>
      </c>
      <c r="O46" s="210" t="str">
        <f t="shared" si="32"/>
        <v/>
      </c>
      <c r="P46" s="57" t="s">
        <v>24</v>
      </c>
    </row>
    <row r="47" spans="1:16" ht="12" customHeight="1">
      <c r="A47" s="63" t="s">
        <v>49</v>
      </c>
      <c r="B47" s="59" t="str">
        <f>IF(A48=0,"einfügen","hierher ziehen")</f>
        <v>einfügen</v>
      </c>
      <c r="C47" s="226" t="s">
        <v>77</v>
      </c>
      <c r="D47" s="227"/>
      <c r="E47" s="227"/>
      <c r="F47" s="227"/>
      <c r="G47" s="228"/>
      <c r="H47" s="45"/>
      <c r="I47" s="16"/>
      <c r="J47" s="46"/>
      <c r="K47" s="217" t="s">
        <v>24</v>
      </c>
      <c r="L47" s="254" t="s">
        <v>125</v>
      </c>
      <c r="M47" s="255"/>
      <c r="N47" s="218">
        <v>46023</v>
      </c>
      <c r="O47" s="47"/>
      <c r="P47" s="63" t="s">
        <v>49</v>
      </c>
    </row>
    <row r="48" spans="1:16" s="29" customFormat="1" ht="15" customHeight="1">
      <c r="A48" s="68">
        <f>COUNTBLANK(A14:A47)</f>
        <v>0</v>
      </c>
      <c r="B48" s="37" t="s">
        <v>19</v>
      </c>
      <c r="F48" s="30"/>
      <c r="G48" s="31" t="s">
        <v>78</v>
      </c>
      <c r="H48" s="32">
        <f>SUM(H14:H47)</f>
        <v>72</v>
      </c>
      <c r="I48" s="32"/>
      <c r="J48" s="33">
        <f>SUM(J14:J47)</f>
        <v>21.599999999999998</v>
      </c>
      <c r="K48" s="217" t="s">
        <v>24</v>
      </c>
      <c r="L48" s="235" t="s">
        <v>20</v>
      </c>
      <c r="M48" s="235"/>
      <c r="N48" s="58">
        <f>COUNTIF(K15:K47,"T")+COUNTIF(K15:K47,"G")</f>
        <v>2</v>
      </c>
      <c r="O48" s="33">
        <f>SUM(O14:O47)</f>
        <v>42</v>
      </c>
      <c r="P48" s="50"/>
    </row>
  </sheetData>
  <sheetProtection formatCells="0" formatColumns="0" formatRows="0" insertRows="0" deleteRows="0" selectLockedCells="1" sort="0" autoFilter="0" pivotTables="0"/>
  <autoFilter ref="B14:K14" xr:uid="{00000000-0001-0000-0000-000000000000}"/>
  <sortState xmlns:xlrd2="http://schemas.microsoft.com/office/spreadsheetml/2017/richdata2" ref="B4:H9">
    <sortCondition ref="B4:B9"/>
  </sortState>
  <mergeCells count="18">
    <mergeCell ref="L11:N11"/>
    <mergeCell ref="L48:M48"/>
    <mergeCell ref="L2:O2"/>
    <mergeCell ref="L10:N10"/>
    <mergeCell ref="L9:N9"/>
    <mergeCell ref="L8:N8"/>
    <mergeCell ref="L13:O13"/>
    <mergeCell ref="L4:O5"/>
    <mergeCell ref="L7:M7"/>
    <mergeCell ref="N7:O7"/>
    <mergeCell ref="M6:N6"/>
    <mergeCell ref="L47:M47"/>
    <mergeCell ref="J8:J9"/>
    <mergeCell ref="C2:E2"/>
    <mergeCell ref="E13:G13"/>
    <mergeCell ref="F2:K2"/>
    <mergeCell ref="C47:G47"/>
    <mergeCell ref="E11:G11"/>
  </mergeCells>
  <phoneticPr fontId="30" type="noConversion"/>
  <conditionalFormatting sqref="A15:A46">
    <cfRule type="cellIs" dxfId="29" priority="10" operator="equal">
      <formula>""</formula>
    </cfRule>
  </conditionalFormatting>
  <conditionalFormatting sqref="A47">
    <cfRule type="expression" dxfId="28" priority="3">
      <formula>$A$48&lt;&gt;0</formula>
    </cfRule>
  </conditionalFormatting>
  <conditionalFormatting sqref="B15:B46">
    <cfRule type="expression" dxfId="27" priority="30">
      <formula>AND(B15="",C15&lt;&gt;"")</formula>
    </cfRule>
    <cfRule type="cellIs" dxfId="26" priority="73" operator="equal">
      <formula>""</formula>
    </cfRule>
  </conditionalFormatting>
  <conditionalFormatting sqref="B47 P47">
    <cfRule type="expression" dxfId="25" priority="4">
      <formula>$A$48&lt;&gt;0</formula>
    </cfRule>
  </conditionalFormatting>
  <conditionalFormatting sqref="B4:E7 B8:G10 H4:H10">
    <cfRule type="cellIs" dxfId="24" priority="55" operator="equal">
      <formula>""</formula>
    </cfRule>
  </conditionalFormatting>
  <conditionalFormatting sqref="C15:C46">
    <cfRule type="expression" dxfId="23" priority="47">
      <formula>AND(C15="",B15&gt;0)</formula>
    </cfRule>
    <cfRule type="cellIs" dxfId="22" priority="48" operator="equal">
      <formula>""</formula>
    </cfRule>
  </conditionalFormatting>
  <conditionalFormatting sqref="D15:D46">
    <cfRule type="cellIs" dxfId="21" priority="7" operator="equal">
      <formula>"keine Zuordnung möglich!"</formula>
    </cfRule>
    <cfRule type="cellIs" dxfId="20" priority="8" operator="equal">
      <formula>"Anlass?"</formula>
    </cfRule>
  </conditionalFormatting>
  <conditionalFormatting sqref="E4:E10">
    <cfRule type="expression" dxfId="19" priority="46">
      <formula>D4&lt;&gt;""</formula>
    </cfRule>
  </conditionalFormatting>
  <conditionalFormatting sqref="F15:F46">
    <cfRule type="cellIs" dxfId="18" priority="6" operator="equal">
      <formula>"Ziel?"</formula>
    </cfRule>
  </conditionalFormatting>
  <conditionalFormatting sqref="F4:G7">
    <cfRule type="expression" dxfId="17" priority="1">
      <formula>E4&lt;&gt;""</formula>
    </cfRule>
    <cfRule type="cellIs" dxfId="16" priority="2" operator="equal">
      <formula>""</formula>
    </cfRule>
  </conditionalFormatting>
  <conditionalFormatting sqref="F8:G10">
    <cfRule type="expression" dxfId="15" priority="45">
      <formula>D8&lt;&gt;""</formula>
    </cfRule>
  </conditionalFormatting>
  <conditionalFormatting sqref="H15:H46">
    <cfRule type="cellIs" dxfId="14" priority="5" operator="equal">
      <formula>"km?"</formula>
    </cfRule>
  </conditionalFormatting>
  <conditionalFormatting sqref="K15:K46">
    <cfRule type="expression" dxfId="13" priority="9">
      <formula>AND(B15="",K15&lt;&gt;"")</formula>
    </cfRule>
  </conditionalFormatting>
  <conditionalFormatting sqref="L15:L46">
    <cfRule type="expression" dxfId="12" priority="15">
      <formula>AND(K15="G",L15&lt;&gt;"")</formula>
    </cfRule>
    <cfRule type="expression" dxfId="11" priority="26">
      <formula>AND(K15="",L15&lt;&gt;"")</formula>
    </cfRule>
    <cfRule type="expression" dxfId="10" priority="27">
      <formula>AND(K15="T",L15="")</formula>
    </cfRule>
    <cfRule type="expression" dxfId="9" priority="28">
      <formula>K15="G"</formula>
    </cfRule>
  </conditionalFormatting>
  <conditionalFormatting sqref="M15:M46">
    <cfRule type="expression" dxfId="8" priority="14">
      <formula>AND(K15="G",M15&lt;&gt;"")</formula>
    </cfRule>
    <cfRule type="expression" dxfId="7" priority="23">
      <formula>AND(K15="",M15&lt;&gt;"")</formula>
    </cfRule>
    <cfRule type="expression" dxfId="6" priority="24">
      <formula>AND(K15="T",M15="")</formula>
    </cfRule>
    <cfRule type="expression" dxfId="5" priority="25">
      <formula>K15="G"</formula>
    </cfRule>
  </conditionalFormatting>
  <conditionalFormatting sqref="N15:N46">
    <cfRule type="expression" dxfId="4" priority="12">
      <formula>K15="G"</formula>
    </cfRule>
    <cfRule type="expression" dxfId="3" priority="13">
      <formula>OR(L15="",M15="")</formula>
    </cfRule>
    <cfRule type="expression" dxfId="2" priority="16">
      <formula>IF(K15="T",N15&lt;8)</formula>
    </cfRule>
  </conditionalFormatting>
  <conditionalFormatting sqref="O9">
    <cfRule type="cellIs" dxfId="1" priority="54" operator="equal">
      <formula>""</formula>
    </cfRule>
  </conditionalFormatting>
  <conditionalFormatting sqref="P15:P46">
    <cfRule type="cellIs" dxfId="0" priority="11" operator="equal">
      <formula>""</formula>
    </cfRule>
  </conditionalFormatting>
  <dataValidations count="2">
    <dataValidation type="list" allowBlank="1" showInputMessage="1" showErrorMessage="1" sqref="C15:C46" xr:uid="{917939D4-E610-4CA5-B991-67F059DD1C9B}">
      <formula1>$C$4:$C$11</formula1>
    </dataValidation>
    <dataValidation type="list" allowBlank="1" showInputMessage="1" showErrorMessage="1" sqref="K11 K13 K15:K46" xr:uid="{AE3AF9C0-8DB4-41B7-B9AD-54488EC9A8AB}">
      <formula1>"T,G"</formula1>
    </dataValidation>
  </dataValidations>
  <printOptions horizontalCentered="1"/>
  <pageMargins left="0" right="0" top="0.15748031496062992" bottom="0.27559055118110237" header="0" footer="0"/>
  <pageSetup paperSize="9" orientation="landscape" horizontalDpi="4294967295" verticalDpi="4294967295" r:id="rId1"/>
  <headerFooter>
    <oddFooter>&amp;L&amp;"Arial,Fett"&amp;8&amp;Z&amp;F&amp;C&amp;"Arial,Fett"&amp;8Seite &amp;P von &amp;N&amp;R&amp;"Arial,Fett"&amp;8Druck: &amp;D, &amp;T Uhr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1C729-AC35-418E-88EF-35240E334475}">
  <sheetPr codeName="Tabelle2">
    <tabColor theme="0" tint="-4.9989318521683403E-2"/>
    <pageSetUpPr autoPageBreaks="0"/>
  </sheetPr>
  <dimension ref="A1:Q51"/>
  <sheetViews>
    <sheetView showGridLines="0" showRowColHeaders="0" showZeros="0" zoomScaleNormal="100" workbookViewId="0">
      <selection activeCell="F14" sqref="F14"/>
    </sheetView>
  </sheetViews>
  <sheetFormatPr baseColWidth="10" defaultColWidth="11.3984375" defaultRowHeight="13.15"/>
  <cols>
    <col min="1" max="1" width="1.59765625" style="6" customWidth="1"/>
    <col min="2" max="2" width="10.59765625" style="6" customWidth="1"/>
    <col min="3" max="3" width="3.59765625" style="6" customWidth="1"/>
    <col min="4" max="4" width="25.59765625" style="6" customWidth="1"/>
    <col min="5" max="5" width="14.59765625" style="6" customWidth="1"/>
    <col min="6" max="6" width="14.59765625" style="7" customWidth="1"/>
    <col min="7" max="7" width="14.59765625" style="8" customWidth="1"/>
    <col min="8" max="8" width="9.59765625" style="6" customWidth="1"/>
    <col min="9" max="9" width="1.59765625" style="6" customWidth="1"/>
    <col min="10" max="10" width="9.59765625" style="6" customWidth="1"/>
    <col min="11" max="11" width="2.59765625" style="9" customWidth="1"/>
    <col min="12" max="13" width="6.59765625" style="6" customWidth="1"/>
    <col min="14" max="14" width="10.59765625" style="6" customWidth="1"/>
    <col min="15" max="15" width="11.59765625" style="6" customWidth="1"/>
    <col min="16" max="16" width="1.59765625" style="8" customWidth="1"/>
    <col min="17" max="16384" width="11.3984375" style="6"/>
  </cols>
  <sheetData>
    <row r="1" spans="1:17" ht="5.0999999999999996" customHeight="1">
      <c r="A1" s="1"/>
    </row>
    <row r="2" spans="1:17" ht="11.1" customHeight="1">
      <c r="B2" s="305" t="s">
        <v>36</v>
      </c>
      <c r="C2" s="305"/>
      <c r="D2" s="305"/>
      <c r="F2" s="256" t="s">
        <v>82</v>
      </c>
      <c r="G2" s="256"/>
      <c r="H2" s="256"/>
      <c r="I2" s="257"/>
      <c r="J2" s="70">
        <v>0.3</v>
      </c>
      <c r="L2" s="292" t="s">
        <v>8</v>
      </c>
      <c r="M2" s="293"/>
      <c r="N2" s="293"/>
      <c r="O2" s="294"/>
    </row>
    <row r="3" spans="1:17" ht="11.1" customHeight="1">
      <c r="B3" s="305"/>
      <c r="C3" s="305"/>
      <c r="D3" s="305"/>
      <c r="I3" s="71"/>
      <c r="J3" s="72" t="s">
        <v>2</v>
      </c>
      <c r="L3" s="295"/>
      <c r="M3" s="296"/>
      <c r="N3" s="296"/>
      <c r="O3" s="297"/>
    </row>
    <row r="4" spans="1:17" ht="12" customHeight="1">
      <c r="B4" s="299" t="s">
        <v>81</v>
      </c>
      <c r="C4" s="300"/>
      <c r="D4" s="300"/>
      <c r="E4" s="301"/>
      <c r="F4" s="256" t="s">
        <v>83</v>
      </c>
      <c r="G4" s="256"/>
      <c r="H4" s="256"/>
      <c r="I4" s="256"/>
      <c r="J4" s="256"/>
      <c r="K4" s="257"/>
      <c r="L4" s="73">
        <v>14</v>
      </c>
      <c r="M4" s="298" t="s">
        <v>37</v>
      </c>
      <c r="N4" s="298"/>
      <c r="O4" s="74">
        <v>28</v>
      </c>
    </row>
    <row r="5" spans="1:17" ht="12" customHeight="1">
      <c r="B5" s="302"/>
      <c r="C5" s="303"/>
      <c r="D5" s="303"/>
      <c r="E5" s="304"/>
      <c r="I5" s="71"/>
      <c r="J5" s="75"/>
      <c r="L5" s="306">
        <v>1</v>
      </c>
      <c r="M5" s="307"/>
      <c r="N5" s="308">
        <v>1</v>
      </c>
      <c r="O5" s="309"/>
    </row>
    <row r="6" spans="1:17" ht="3" customHeight="1" thickBot="1">
      <c r="B6" s="76"/>
      <c r="C6" s="76"/>
      <c r="D6" s="76"/>
      <c r="E6" s="76"/>
      <c r="F6" s="77"/>
      <c r="G6" s="78"/>
      <c r="H6" s="76"/>
      <c r="I6" s="79"/>
      <c r="J6" s="80"/>
      <c r="K6" s="81"/>
      <c r="L6" s="82"/>
      <c r="M6" s="82"/>
      <c r="N6" s="83"/>
      <c r="O6" s="83"/>
    </row>
    <row r="7" spans="1:17" ht="3" customHeight="1"/>
    <row r="8" spans="1:17" s="18" customFormat="1" ht="18" customHeight="1">
      <c r="B8" s="266" t="s">
        <v>35</v>
      </c>
      <c r="C8" s="266"/>
      <c r="D8" s="266"/>
      <c r="E8" s="84"/>
      <c r="F8" s="281" t="s">
        <v>46</v>
      </c>
      <c r="G8" s="282"/>
      <c r="H8" s="282"/>
      <c r="I8" s="282"/>
      <c r="J8" s="282"/>
      <c r="K8" s="283"/>
      <c r="L8" s="288">
        <v>45714</v>
      </c>
      <c r="M8" s="289"/>
      <c r="N8" s="289"/>
      <c r="O8" s="290"/>
      <c r="P8" s="85"/>
    </row>
    <row r="9" spans="1:17" ht="15" customHeight="1">
      <c r="B9" s="93" t="s">
        <v>47</v>
      </c>
      <c r="C9" s="93"/>
      <c r="D9" s="93"/>
      <c r="E9" s="8"/>
      <c r="F9" s="287" t="s">
        <v>109</v>
      </c>
      <c r="G9" s="287"/>
      <c r="H9" s="287"/>
      <c r="I9" s="287"/>
      <c r="J9" s="287"/>
      <c r="K9" s="287"/>
      <c r="L9" s="182"/>
      <c r="M9" s="182"/>
      <c r="N9" s="182"/>
      <c r="O9" s="183" t="s">
        <v>108</v>
      </c>
    </row>
    <row r="10" spans="1:17" ht="12" customHeight="1">
      <c r="B10" s="87" t="s">
        <v>33</v>
      </c>
      <c r="C10" s="88" t="s">
        <v>27</v>
      </c>
      <c r="D10" s="87" t="s">
        <v>28</v>
      </c>
      <c r="E10" s="204" t="s">
        <v>100</v>
      </c>
      <c r="F10" s="205" t="s">
        <v>99</v>
      </c>
      <c r="G10" s="206" t="s">
        <v>101</v>
      </c>
      <c r="H10" s="89">
        <v>10</v>
      </c>
      <c r="I10" s="270" t="s">
        <v>105</v>
      </c>
      <c r="J10" s="256"/>
      <c r="K10" s="257"/>
      <c r="L10" s="267" t="s">
        <v>29</v>
      </c>
      <c r="M10" s="268"/>
      <c r="N10" s="269"/>
      <c r="O10" s="90" t="s">
        <v>21</v>
      </c>
    </row>
    <row r="11" spans="1:17" ht="12" customHeight="1">
      <c r="B11" s="184" t="s">
        <v>112</v>
      </c>
      <c r="C11" s="185" t="s">
        <v>49</v>
      </c>
      <c r="D11" s="186" t="s">
        <v>98</v>
      </c>
      <c r="E11" s="207" t="s">
        <v>102</v>
      </c>
      <c r="F11" s="207" t="s">
        <v>103</v>
      </c>
      <c r="G11" s="207" t="s">
        <v>104</v>
      </c>
      <c r="H11" s="187" t="s">
        <v>121</v>
      </c>
      <c r="I11" s="256" t="s">
        <v>106</v>
      </c>
      <c r="J11" s="256"/>
      <c r="K11" s="257"/>
      <c r="L11" s="267" t="s">
        <v>31</v>
      </c>
      <c r="M11" s="268"/>
      <c r="N11" s="269"/>
      <c r="O11" s="91" t="s">
        <v>30</v>
      </c>
    </row>
    <row r="12" spans="1:17" ht="12" customHeight="1">
      <c r="B12" s="188" t="s">
        <v>111</v>
      </c>
      <c r="C12" s="188" t="s">
        <v>84</v>
      </c>
      <c r="E12" s="186"/>
      <c r="F12" s="6"/>
      <c r="G12" s="6"/>
      <c r="H12" s="189" t="s">
        <v>48</v>
      </c>
      <c r="I12" s="256" t="s">
        <v>107</v>
      </c>
      <c r="J12" s="256"/>
      <c r="K12" s="257"/>
      <c r="L12" s="267" t="s">
        <v>32</v>
      </c>
      <c r="M12" s="268"/>
      <c r="N12" s="269"/>
      <c r="O12" s="178" t="s">
        <v>110</v>
      </c>
    </row>
    <row r="13" spans="1:17" ht="3" customHeight="1" thickBot="1">
      <c r="B13" s="76"/>
      <c r="C13" s="76"/>
      <c r="D13" s="76"/>
      <c r="E13" s="76"/>
      <c r="F13" s="77"/>
      <c r="G13" s="78"/>
      <c r="H13" s="76"/>
      <c r="I13" s="76"/>
      <c r="J13" s="76"/>
      <c r="K13" s="81"/>
      <c r="L13" s="76"/>
      <c r="M13" s="76"/>
      <c r="N13" s="76"/>
      <c r="O13" s="76"/>
    </row>
    <row r="14" spans="1:17" ht="20.85" customHeight="1">
      <c r="B14" s="92" t="s">
        <v>54</v>
      </c>
      <c r="C14" s="92"/>
      <c r="D14" s="92"/>
      <c r="F14" s="6"/>
      <c r="G14" s="6"/>
      <c r="L14" s="9"/>
      <c r="M14" s="9"/>
      <c r="N14" s="69"/>
      <c r="O14" s="69"/>
      <c r="P14" s="9"/>
      <c r="Q14" s="9"/>
    </row>
    <row r="15" spans="1:17" ht="12" customHeight="1">
      <c r="B15" s="265" t="s">
        <v>74</v>
      </c>
      <c r="C15" s="265"/>
      <c r="D15" s="265"/>
      <c r="E15" s="265"/>
      <c r="F15" s="265"/>
      <c r="G15" s="314" t="s">
        <v>85</v>
      </c>
      <c r="H15" s="314"/>
      <c r="I15" s="314"/>
      <c r="J15" s="314"/>
      <c r="K15" s="7"/>
      <c r="L15" s="316" t="s">
        <v>86</v>
      </c>
      <c r="M15" s="316"/>
      <c r="N15" s="316"/>
      <c r="O15" s="316"/>
      <c r="P15" s="9"/>
      <c r="Q15" s="9"/>
    </row>
    <row r="16" spans="1:17" ht="12" customHeight="1">
      <c r="B16" s="94" t="s">
        <v>0</v>
      </c>
      <c r="C16" s="94" t="s">
        <v>9</v>
      </c>
      <c r="D16" s="95" t="s">
        <v>17</v>
      </c>
      <c r="E16" s="258" t="s">
        <v>1</v>
      </c>
      <c r="F16" s="259"/>
      <c r="G16" s="260"/>
      <c r="H16" s="94" t="s">
        <v>10</v>
      </c>
      <c r="I16" s="96"/>
      <c r="J16" s="94" t="s">
        <v>4</v>
      </c>
      <c r="K16" s="90" t="s">
        <v>22</v>
      </c>
      <c r="L16" s="261" t="s">
        <v>14</v>
      </c>
      <c r="M16" s="262"/>
      <c r="N16" s="262"/>
      <c r="O16" s="263"/>
      <c r="P16" s="9"/>
      <c r="Q16" s="9"/>
    </row>
    <row r="17" spans="2:17" ht="10.15" customHeight="1" thickBot="1">
      <c r="B17" s="97"/>
      <c r="C17" s="97"/>
      <c r="D17" s="98"/>
      <c r="E17" s="98"/>
      <c r="F17" s="99"/>
      <c r="G17" s="100"/>
      <c r="H17" s="97" t="s">
        <v>11</v>
      </c>
      <c r="I17" s="101"/>
      <c r="J17" s="97"/>
      <c r="K17" s="90" t="s">
        <v>23</v>
      </c>
      <c r="L17" s="102" t="s">
        <v>5</v>
      </c>
      <c r="M17" s="103" t="s">
        <v>6</v>
      </c>
      <c r="N17" s="104" t="s">
        <v>7</v>
      </c>
      <c r="O17" s="104" t="s">
        <v>4</v>
      </c>
      <c r="P17" s="9"/>
      <c r="Q17" s="9"/>
    </row>
    <row r="18" spans="2:17" ht="12" customHeight="1">
      <c r="B18" s="105">
        <v>45658</v>
      </c>
      <c r="C18" s="88" t="s">
        <v>42</v>
      </c>
      <c r="D18" s="165"/>
      <c r="E18" s="107"/>
      <c r="F18" s="108"/>
      <c r="G18" s="109"/>
      <c r="H18" s="110"/>
      <c r="I18" s="111"/>
      <c r="J18" s="112"/>
      <c r="K18" s="113" t="s">
        <v>22</v>
      </c>
      <c r="L18" s="114">
        <v>0.41666666666666669</v>
      </c>
      <c r="M18" s="115">
        <v>0.83333333333333337</v>
      </c>
      <c r="N18" s="116"/>
      <c r="O18" s="117"/>
      <c r="P18" s="9"/>
      <c r="Q18" s="9"/>
    </row>
    <row r="19" spans="2:17" ht="12" customHeight="1">
      <c r="B19" s="105">
        <v>45659</v>
      </c>
      <c r="C19" s="88" t="s">
        <v>43</v>
      </c>
      <c r="D19" s="165"/>
      <c r="E19" s="107"/>
      <c r="F19" s="108"/>
      <c r="G19" s="109"/>
      <c r="H19" s="110"/>
      <c r="I19" s="111"/>
      <c r="J19" s="112"/>
      <c r="K19" s="113" t="s">
        <v>23</v>
      </c>
      <c r="L19" s="166"/>
      <c r="M19" s="167"/>
      <c r="N19" s="116"/>
      <c r="O19" s="117"/>
      <c r="P19" s="9"/>
      <c r="Q19" s="9"/>
    </row>
    <row r="20" spans="2:17" ht="10.15" customHeight="1">
      <c r="B20" s="190" t="s">
        <v>115</v>
      </c>
      <c r="C20" s="264" t="s">
        <v>114</v>
      </c>
      <c r="D20" s="264"/>
      <c r="E20" s="256" t="s">
        <v>87</v>
      </c>
      <c r="F20" s="256"/>
      <c r="G20" s="256"/>
      <c r="H20" s="256"/>
      <c r="I20" s="256"/>
      <c r="J20" s="256"/>
      <c r="K20" s="256"/>
      <c r="L20" s="291" t="s">
        <v>113</v>
      </c>
      <c r="M20" s="291"/>
      <c r="N20" s="291"/>
      <c r="O20" s="291"/>
      <c r="P20" s="9"/>
      <c r="Q20" s="9"/>
    </row>
    <row r="21" spans="2:17" s="122" customFormat="1" ht="5.0999999999999996" customHeight="1">
      <c r="B21" s="120"/>
      <c r="C21" s="121"/>
      <c r="D21" s="121"/>
      <c r="K21" s="123"/>
      <c r="L21" s="123"/>
      <c r="M21" s="123"/>
      <c r="N21" s="86"/>
      <c r="O21" s="86"/>
      <c r="P21" s="123"/>
      <c r="Q21" s="123"/>
    </row>
    <row r="22" spans="2:17" ht="12" customHeight="1">
      <c r="B22" s="265" t="s">
        <v>50</v>
      </c>
      <c r="C22" s="265"/>
      <c r="D22" s="265"/>
      <c r="E22" s="319"/>
      <c r="F22" s="319"/>
      <c r="G22" s="319"/>
      <c r="H22" s="319"/>
      <c r="J22" s="272" t="s">
        <v>64</v>
      </c>
      <c r="K22" s="273"/>
      <c r="L22" s="273"/>
      <c r="M22" s="273"/>
      <c r="N22" s="273"/>
      <c r="O22" s="274"/>
      <c r="P22" s="9"/>
      <c r="Q22" s="9"/>
    </row>
    <row r="23" spans="2:17" ht="12" customHeight="1">
      <c r="B23" s="94" t="s">
        <v>0</v>
      </c>
      <c r="C23" s="94" t="s">
        <v>9</v>
      </c>
      <c r="D23" s="95" t="s">
        <v>17</v>
      </c>
      <c r="E23" s="258" t="s">
        <v>1</v>
      </c>
      <c r="F23" s="259"/>
      <c r="G23" s="260"/>
      <c r="H23" s="94" t="s">
        <v>10</v>
      </c>
      <c r="J23" s="275"/>
      <c r="K23" s="276"/>
      <c r="L23" s="276"/>
      <c r="M23" s="276"/>
      <c r="N23" s="276"/>
      <c r="O23" s="277"/>
      <c r="P23" s="9"/>
      <c r="Q23" s="9"/>
    </row>
    <row r="24" spans="2:17" ht="10.15" customHeight="1" thickBot="1">
      <c r="B24" s="97"/>
      <c r="C24" s="97"/>
      <c r="D24" s="98"/>
      <c r="E24" s="170" t="s">
        <v>75</v>
      </c>
      <c r="F24" s="99"/>
      <c r="G24" s="171" t="s">
        <v>76</v>
      </c>
      <c r="H24" s="97" t="s">
        <v>11</v>
      </c>
      <c r="J24" s="275"/>
      <c r="K24" s="276"/>
      <c r="L24" s="276"/>
      <c r="M24" s="276"/>
      <c r="N24" s="276"/>
      <c r="O24" s="277"/>
      <c r="P24" s="9"/>
      <c r="Q24" s="9"/>
    </row>
    <row r="25" spans="2:17" ht="12" customHeight="1">
      <c r="B25" s="105">
        <v>9164</v>
      </c>
      <c r="C25" s="88" t="s">
        <v>12</v>
      </c>
      <c r="D25" s="179" t="s">
        <v>51</v>
      </c>
      <c r="E25" s="168"/>
      <c r="F25" s="180" t="s">
        <v>52</v>
      </c>
      <c r="G25" s="169"/>
      <c r="H25" s="181" t="s">
        <v>53</v>
      </c>
      <c r="J25" s="275"/>
      <c r="K25" s="276"/>
      <c r="L25" s="276"/>
      <c r="M25" s="276"/>
      <c r="N25" s="276"/>
      <c r="O25" s="277"/>
      <c r="P25" s="9"/>
      <c r="Q25" s="9"/>
    </row>
    <row r="26" spans="2:17" s="29" customFormat="1" ht="10.15" customHeight="1">
      <c r="B26" s="190" t="s">
        <v>116</v>
      </c>
      <c r="C26" s="191" t="s">
        <v>12</v>
      </c>
      <c r="D26" s="192" t="s">
        <v>118</v>
      </c>
      <c r="E26" s="188"/>
      <c r="F26" s="193" t="s">
        <v>119</v>
      </c>
      <c r="G26" s="188"/>
      <c r="H26" s="194" t="s">
        <v>120</v>
      </c>
      <c r="I26" s="124"/>
      <c r="J26" s="275"/>
      <c r="K26" s="276"/>
      <c r="L26" s="276"/>
      <c r="M26" s="276"/>
      <c r="N26" s="276"/>
      <c r="O26" s="277"/>
      <c r="P26" s="30"/>
      <c r="Q26" s="30"/>
    </row>
    <row r="27" spans="2:17" s="122" customFormat="1" ht="10.15" customHeight="1">
      <c r="B27" s="195" t="s">
        <v>117</v>
      </c>
      <c r="C27" s="195" t="s">
        <v>71</v>
      </c>
      <c r="D27" s="196"/>
      <c r="E27" s="315" t="s">
        <v>88</v>
      </c>
      <c r="F27" s="315"/>
      <c r="G27" s="315"/>
      <c r="H27" s="315"/>
      <c r="J27" s="278"/>
      <c r="K27" s="279"/>
      <c r="L27" s="279"/>
      <c r="M27" s="279"/>
      <c r="N27" s="279"/>
      <c r="O27" s="280"/>
      <c r="P27" s="123"/>
      <c r="Q27" s="123"/>
    </row>
    <row r="28" spans="2:17" ht="15" customHeight="1">
      <c r="B28" s="321" t="s">
        <v>56</v>
      </c>
      <c r="C28" s="321"/>
      <c r="D28" s="321"/>
      <c r="F28" s="6"/>
      <c r="G28" s="6"/>
      <c r="L28" s="140"/>
      <c r="M28" s="9"/>
      <c r="N28" s="69"/>
      <c r="O28" s="69"/>
      <c r="P28" s="9"/>
      <c r="Q28" s="9"/>
    </row>
    <row r="29" spans="2:17" ht="12" customHeight="1">
      <c r="B29" s="125">
        <v>45659</v>
      </c>
      <c r="C29" s="126" t="s">
        <v>40</v>
      </c>
      <c r="D29" s="127" t="s">
        <v>41</v>
      </c>
      <c r="E29" s="128" t="s">
        <v>65</v>
      </c>
      <c r="F29" s="129" t="s">
        <v>67</v>
      </c>
      <c r="G29" s="130" t="s">
        <v>66</v>
      </c>
      <c r="H29" s="131">
        <v>8</v>
      </c>
      <c r="I29" s="111"/>
      <c r="J29" s="132">
        <v>2.4</v>
      </c>
      <c r="L29" s="118"/>
      <c r="M29" s="119"/>
      <c r="N29" s="133">
        <v>0</v>
      </c>
      <c r="O29" s="134" t="s">
        <v>58</v>
      </c>
      <c r="P29" s="9"/>
      <c r="Q29" s="9"/>
    </row>
    <row r="30" spans="2:17" ht="12" customHeight="1">
      <c r="B30" s="135">
        <v>9164</v>
      </c>
      <c r="C30" s="136" t="s">
        <v>12</v>
      </c>
      <c r="D30" s="106" t="s">
        <v>55</v>
      </c>
      <c r="E30" s="107" t="s">
        <v>65</v>
      </c>
      <c r="F30" s="108" t="s">
        <v>57</v>
      </c>
      <c r="G30" s="109" t="s">
        <v>68</v>
      </c>
      <c r="H30" s="137">
        <v>200</v>
      </c>
      <c r="I30" s="111"/>
      <c r="J30" s="34">
        <v>12</v>
      </c>
      <c r="K30" s="9" t="s">
        <v>22</v>
      </c>
      <c r="L30" s="118">
        <v>0.45833333333333331</v>
      </c>
      <c r="M30" s="119">
        <v>1</v>
      </c>
      <c r="N30" s="55">
        <v>13.000000000000002</v>
      </c>
      <c r="O30" s="14">
        <v>14</v>
      </c>
      <c r="P30" s="9"/>
      <c r="Q30" s="9"/>
    </row>
    <row r="31" spans="2:17" ht="12" customHeight="1">
      <c r="B31" s="135">
        <v>9165</v>
      </c>
      <c r="C31" s="136" t="s">
        <v>12</v>
      </c>
      <c r="D31" s="106" t="s">
        <v>55</v>
      </c>
      <c r="E31" s="107"/>
      <c r="F31" s="108" t="s">
        <v>69</v>
      </c>
      <c r="G31" s="109"/>
      <c r="H31" s="137">
        <v>5</v>
      </c>
      <c r="I31" s="111"/>
      <c r="J31" s="34">
        <v>1.5</v>
      </c>
      <c r="K31" s="9" t="s">
        <v>23</v>
      </c>
      <c r="L31" s="138"/>
      <c r="M31" s="139"/>
      <c r="N31" s="55">
        <v>24</v>
      </c>
      <c r="O31" s="14">
        <v>28</v>
      </c>
      <c r="P31" s="9"/>
      <c r="Q31" s="9"/>
    </row>
    <row r="32" spans="2:17" ht="12" customHeight="1">
      <c r="B32" s="135">
        <v>9166</v>
      </c>
      <c r="C32" s="136" t="s">
        <v>12</v>
      </c>
      <c r="D32" s="106" t="s">
        <v>55</v>
      </c>
      <c r="E32" s="107" t="s">
        <v>70</v>
      </c>
      <c r="F32" s="108"/>
      <c r="G32" s="109" t="s">
        <v>66</v>
      </c>
      <c r="H32" s="137">
        <v>200</v>
      </c>
      <c r="I32" s="111"/>
      <c r="J32" s="34">
        <v>12</v>
      </c>
      <c r="K32" s="9" t="s">
        <v>22</v>
      </c>
      <c r="L32" s="118">
        <v>1.1574074074074075E-4</v>
      </c>
      <c r="M32" s="119">
        <v>0.66666666666666663</v>
      </c>
      <c r="N32" s="55">
        <v>15.997222222222222</v>
      </c>
      <c r="O32" s="14">
        <v>14</v>
      </c>
      <c r="P32" s="9"/>
      <c r="Q32" s="9"/>
    </row>
    <row r="33" spans="1:17" ht="5.0999999999999996" customHeight="1" thickBot="1">
      <c r="B33" s="76"/>
      <c r="C33" s="76"/>
      <c r="D33" s="76"/>
      <c r="E33" s="76"/>
      <c r="F33" s="77"/>
      <c r="G33" s="78"/>
      <c r="H33" s="76"/>
      <c r="I33" s="76"/>
      <c r="J33" s="76"/>
      <c r="K33" s="81"/>
      <c r="L33" s="76"/>
      <c r="M33" s="76"/>
      <c r="N33" s="76"/>
      <c r="O33" s="76"/>
    </row>
    <row r="34" spans="1:17" ht="20.100000000000001" customHeight="1">
      <c r="B34" s="92" t="s">
        <v>59</v>
      </c>
      <c r="C34" s="92"/>
      <c r="D34" s="92"/>
      <c r="F34" s="6"/>
      <c r="G34" s="6"/>
      <c r="L34" s="9"/>
      <c r="M34" s="9"/>
      <c r="N34" s="69"/>
      <c r="O34" s="284" t="s">
        <v>80</v>
      </c>
      <c r="P34" s="9"/>
      <c r="Q34" s="9"/>
    </row>
    <row r="35" spans="1:17" ht="12" customHeight="1">
      <c r="B35" s="317" t="s">
        <v>92</v>
      </c>
      <c r="C35" s="317"/>
      <c r="D35" s="317"/>
      <c r="E35" s="317"/>
      <c r="F35" s="317"/>
      <c r="G35" s="6"/>
      <c r="K35" s="7"/>
      <c r="L35" s="7"/>
      <c r="M35" s="7"/>
      <c r="N35" s="69"/>
      <c r="O35" s="285"/>
      <c r="P35" s="9"/>
      <c r="Q35" s="9"/>
    </row>
    <row r="36" spans="1:17" ht="12" customHeight="1">
      <c r="B36" s="317" t="s">
        <v>61</v>
      </c>
      <c r="C36" s="317"/>
      <c r="D36" s="317"/>
      <c r="E36" s="271" t="s">
        <v>93</v>
      </c>
      <c r="F36" s="271"/>
      <c r="G36" s="271"/>
      <c r="H36" s="271" t="s">
        <v>89</v>
      </c>
      <c r="I36" s="271"/>
      <c r="J36" s="271"/>
      <c r="K36" s="271"/>
      <c r="L36" s="271"/>
      <c r="M36" s="271"/>
      <c r="N36" s="142"/>
      <c r="O36" s="285"/>
      <c r="P36" s="9"/>
      <c r="Q36" s="9"/>
    </row>
    <row r="37" spans="1:17" ht="13.15" customHeight="1">
      <c r="B37" s="318" t="s">
        <v>90</v>
      </c>
      <c r="C37" s="318"/>
      <c r="D37" s="318"/>
      <c r="E37" s="318"/>
      <c r="F37" s="318"/>
      <c r="G37" s="318"/>
      <c r="K37" s="7"/>
      <c r="L37" s="7"/>
      <c r="M37" s="7"/>
      <c r="N37" s="69"/>
      <c r="O37" s="286"/>
      <c r="P37" s="9"/>
      <c r="Q37" s="9"/>
    </row>
    <row r="38" spans="1:17" ht="12" customHeight="1">
      <c r="A38" s="67" t="s">
        <v>24</v>
      </c>
      <c r="B38" s="125"/>
      <c r="C38" s="126"/>
      <c r="D38" s="127">
        <v>0</v>
      </c>
      <c r="E38" s="128" t="s">
        <v>58</v>
      </c>
      <c r="F38" s="129">
        <v>0</v>
      </c>
      <c r="G38" s="130" t="s">
        <v>58</v>
      </c>
      <c r="H38" s="131">
        <v>0</v>
      </c>
      <c r="I38" s="111"/>
      <c r="J38" s="132"/>
      <c r="L38" s="118"/>
      <c r="M38" s="119"/>
      <c r="N38" s="133">
        <v>0</v>
      </c>
      <c r="O38" s="134" t="s">
        <v>58</v>
      </c>
      <c r="P38" s="57" t="s">
        <v>24</v>
      </c>
      <c r="Q38" s="9"/>
    </row>
    <row r="39" spans="1:17" ht="12" customHeight="1">
      <c r="A39" s="143"/>
      <c r="B39" s="197" t="s">
        <v>62</v>
      </c>
      <c r="C39" s="136"/>
      <c r="D39" s="106"/>
      <c r="E39" s="107"/>
      <c r="F39" s="108"/>
      <c r="G39" s="109"/>
      <c r="H39" s="137"/>
      <c r="I39" s="111"/>
      <c r="J39" s="34"/>
      <c r="L39" s="118"/>
      <c r="M39" s="119"/>
      <c r="N39" s="55"/>
      <c r="O39" s="14"/>
      <c r="P39" s="144"/>
      <c r="Q39" s="9"/>
    </row>
    <row r="40" spans="1:17" ht="12" customHeight="1">
      <c r="A40" s="67" t="s">
        <v>24</v>
      </c>
      <c r="B40" s="197" t="s">
        <v>62</v>
      </c>
      <c r="C40" s="136"/>
      <c r="D40" s="106">
        <v>0</v>
      </c>
      <c r="E40" s="107" t="s">
        <v>72</v>
      </c>
      <c r="F40" s="108">
        <v>0</v>
      </c>
      <c r="G40" s="109" t="s">
        <v>73</v>
      </c>
      <c r="H40" s="137">
        <v>0</v>
      </c>
      <c r="I40" s="111"/>
      <c r="J40" s="34"/>
      <c r="L40" s="118"/>
      <c r="M40" s="119"/>
      <c r="N40" s="55">
        <v>0</v>
      </c>
      <c r="O40" s="14" t="s">
        <v>58</v>
      </c>
      <c r="P40" s="57" t="s">
        <v>24</v>
      </c>
      <c r="Q40" s="9"/>
    </row>
    <row r="41" spans="1:17" ht="12" customHeight="1">
      <c r="A41" s="145" t="s">
        <v>49</v>
      </c>
      <c r="B41" s="198" t="s">
        <v>60</v>
      </c>
      <c r="C41" s="322" t="s">
        <v>77</v>
      </c>
      <c r="D41" s="323"/>
      <c r="E41" s="323"/>
      <c r="F41" s="323"/>
      <c r="G41" s="324"/>
      <c r="H41" s="146"/>
      <c r="I41" s="111"/>
      <c r="J41" s="46"/>
      <c r="K41" s="30"/>
      <c r="L41" s="325"/>
      <c r="M41" s="326"/>
      <c r="N41" s="147"/>
      <c r="O41" s="47"/>
      <c r="P41" s="173" t="s">
        <v>49</v>
      </c>
      <c r="Q41" s="9"/>
    </row>
    <row r="42" spans="1:17" ht="12" customHeight="1">
      <c r="B42" s="201" t="s">
        <v>63</v>
      </c>
      <c r="C42" s="140"/>
      <c r="D42" s="140"/>
      <c r="F42" s="6"/>
      <c r="G42" s="6"/>
      <c r="L42" s="9"/>
      <c r="M42" s="9"/>
      <c r="N42" s="69"/>
      <c r="O42" s="69"/>
      <c r="P42" s="9"/>
      <c r="Q42" s="9"/>
    </row>
    <row r="43" spans="1:17" s="122" customFormat="1" ht="12" customHeight="1" thickBot="1">
      <c r="B43" s="320" t="s">
        <v>91</v>
      </c>
      <c r="C43" s="320"/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86"/>
      <c r="P43" s="123"/>
      <c r="Q43" s="123"/>
    </row>
    <row r="44" spans="1:17" ht="12" customHeight="1" thickTop="1" thickBot="1">
      <c r="A44" s="148"/>
      <c r="B44" s="149"/>
      <c r="C44" s="150"/>
      <c r="D44" s="151">
        <v>0</v>
      </c>
      <c r="E44" s="152" t="s">
        <v>58</v>
      </c>
      <c r="F44" s="153">
        <v>0</v>
      </c>
      <c r="G44" s="154" t="s">
        <v>58</v>
      </c>
      <c r="H44" s="155">
        <v>0</v>
      </c>
      <c r="I44" s="155"/>
      <c r="J44" s="156"/>
      <c r="K44" s="157"/>
      <c r="L44" s="158"/>
      <c r="M44" s="159"/>
      <c r="N44" s="160">
        <v>0</v>
      </c>
      <c r="O44" s="161" t="s">
        <v>58</v>
      </c>
      <c r="P44" s="162"/>
      <c r="Q44" s="9"/>
    </row>
    <row r="45" spans="1:17" ht="12" customHeight="1" thickTop="1">
      <c r="A45" s="143"/>
      <c r="B45" s="197" t="s">
        <v>62</v>
      </c>
      <c r="C45" s="136"/>
      <c r="D45" s="106"/>
      <c r="E45" s="107"/>
      <c r="F45" s="108"/>
      <c r="G45" s="109"/>
      <c r="H45" s="137"/>
      <c r="I45" s="111"/>
      <c r="J45" s="34"/>
      <c r="L45" s="163"/>
      <c r="M45" s="164"/>
      <c r="N45" s="55"/>
      <c r="O45" s="14"/>
      <c r="P45" s="144"/>
      <c r="Q45" s="9"/>
    </row>
    <row r="46" spans="1:17" ht="12" customHeight="1">
      <c r="A46" s="67" t="s">
        <v>24</v>
      </c>
      <c r="B46" s="197" t="s">
        <v>62</v>
      </c>
      <c r="C46" s="136"/>
      <c r="D46" s="106">
        <v>0</v>
      </c>
      <c r="E46" s="107" t="s">
        <v>72</v>
      </c>
      <c r="F46" s="108">
        <v>0</v>
      </c>
      <c r="G46" s="109" t="s">
        <v>73</v>
      </c>
      <c r="H46" s="137">
        <v>0</v>
      </c>
      <c r="I46" s="111"/>
      <c r="J46" s="34"/>
      <c r="L46" s="118"/>
      <c r="M46" s="119"/>
      <c r="N46" s="55">
        <v>0</v>
      </c>
      <c r="O46" s="14" t="s">
        <v>58</v>
      </c>
      <c r="P46" s="57" t="s">
        <v>24</v>
      </c>
      <c r="Q46" s="9"/>
    </row>
    <row r="47" spans="1:17" ht="12" customHeight="1">
      <c r="A47" s="145" t="s">
        <v>49</v>
      </c>
      <c r="B47" s="198" t="s">
        <v>60</v>
      </c>
      <c r="C47" s="322" t="s">
        <v>77</v>
      </c>
      <c r="D47" s="323"/>
      <c r="E47" s="323"/>
      <c r="F47" s="323"/>
      <c r="G47" s="324"/>
      <c r="H47" s="146"/>
      <c r="I47" s="111"/>
      <c r="J47" s="46"/>
      <c r="K47" s="30"/>
      <c r="L47" s="325"/>
      <c r="M47" s="326"/>
      <c r="N47" s="147"/>
      <c r="O47" s="47"/>
      <c r="P47" s="173" t="s">
        <v>49</v>
      </c>
      <c r="Q47" s="9"/>
    </row>
    <row r="48" spans="1:17" ht="12.75">
      <c r="B48" s="271" t="s">
        <v>94</v>
      </c>
      <c r="C48" s="271"/>
      <c r="D48" s="271"/>
      <c r="E48" s="271"/>
      <c r="F48" s="271"/>
      <c r="G48" s="271"/>
      <c r="H48" s="271"/>
      <c r="I48" s="271"/>
      <c r="J48" s="271"/>
      <c r="K48" s="271"/>
      <c r="L48" s="271"/>
      <c r="M48" s="271"/>
      <c r="N48" s="271"/>
    </row>
    <row r="49" spans="2:15" ht="3" customHeight="1"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</row>
    <row r="50" spans="2:15" ht="12.75">
      <c r="B50" s="200" t="s">
        <v>95</v>
      </c>
      <c r="C50" s="310" t="s">
        <v>96</v>
      </c>
      <c r="D50" s="310"/>
      <c r="E50" s="310"/>
      <c r="F50" s="310"/>
      <c r="G50" s="310"/>
      <c r="H50" s="310"/>
      <c r="I50" s="310"/>
      <c r="J50" s="310"/>
      <c r="K50" s="310"/>
      <c r="L50" s="310"/>
      <c r="M50" s="310"/>
      <c r="N50" s="310"/>
      <c r="O50" s="311"/>
    </row>
    <row r="51" spans="2:15" ht="12.75">
      <c r="B51" s="199"/>
      <c r="C51" s="312" t="s">
        <v>97</v>
      </c>
      <c r="D51" s="312"/>
      <c r="E51" s="312"/>
      <c r="F51" s="312"/>
      <c r="G51" s="312"/>
      <c r="H51" s="312"/>
      <c r="I51" s="312"/>
      <c r="J51" s="312"/>
      <c r="K51" s="312"/>
      <c r="L51" s="312"/>
      <c r="M51" s="312"/>
      <c r="N51" s="312"/>
      <c r="O51" s="313"/>
    </row>
  </sheetData>
  <sheetProtection sheet="1" objects="1" scenarios="1"/>
  <mergeCells count="46">
    <mergeCell ref="C50:O50"/>
    <mergeCell ref="C51:O51"/>
    <mergeCell ref="G15:J15"/>
    <mergeCell ref="E27:H27"/>
    <mergeCell ref="L15:O15"/>
    <mergeCell ref="B35:F35"/>
    <mergeCell ref="B36:D36"/>
    <mergeCell ref="B37:G37"/>
    <mergeCell ref="E22:H22"/>
    <mergeCell ref="B43:N43"/>
    <mergeCell ref="B28:D28"/>
    <mergeCell ref="C47:G47"/>
    <mergeCell ref="L47:M47"/>
    <mergeCell ref="B48:N48"/>
    <mergeCell ref="C41:G41"/>
    <mergeCell ref="L41:M41"/>
    <mergeCell ref="F2:I2"/>
    <mergeCell ref="L2:O3"/>
    <mergeCell ref="M4:N4"/>
    <mergeCell ref="F4:K4"/>
    <mergeCell ref="B4:E5"/>
    <mergeCell ref="B2:D3"/>
    <mergeCell ref="L5:M5"/>
    <mergeCell ref="N5:O5"/>
    <mergeCell ref="B22:D22"/>
    <mergeCell ref="B8:D8"/>
    <mergeCell ref="L10:N10"/>
    <mergeCell ref="I10:K10"/>
    <mergeCell ref="E36:G36"/>
    <mergeCell ref="H36:M36"/>
    <mergeCell ref="J22:O27"/>
    <mergeCell ref="F8:K8"/>
    <mergeCell ref="O34:O37"/>
    <mergeCell ref="L11:N11"/>
    <mergeCell ref="L12:N12"/>
    <mergeCell ref="F9:K9"/>
    <mergeCell ref="L8:O8"/>
    <mergeCell ref="I12:K12"/>
    <mergeCell ref="E23:G23"/>
    <mergeCell ref="L20:O20"/>
    <mergeCell ref="I11:K11"/>
    <mergeCell ref="E16:G16"/>
    <mergeCell ref="L16:O16"/>
    <mergeCell ref="C20:D20"/>
    <mergeCell ref="E20:K20"/>
    <mergeCell ref="B15:F15"/>
  </mergeCells>
  <dataValidations count="3">
    <dataValidation type="list" allowBlank="1" showInputMessage="1" showErrorMessage="1" sqref="K16:K19 K44:K46 K38:K40 K29:K32" xr:uid="{526A2442-EDF1-472A-A1D2-49CF36FDC3B1}">
      <formula1>"T,G"</formula1>
    </dataValidation>
    <dataValidation type="list" allowBlank="1" showInputMessage="1" showErrorMessage="1" sqref="C18:C19 C25" xr:uid="{BE55A870-2FC0-4BB9-9405-F14F8F311796}">
      <formula1>$C$3:$C$9</formula1>
    </dataValidation>
    <dataValidation type="list" allowBlank="1" showInputMessage="1" showErrorMessage="1" sqref="C44:C46 C38:C40 C29:C32" xr:uid="{3F330D2C-2290-4218-ADBA-9E91A49F6F56}">
      <formula1>$C$3:$C$10</formula1>
    </dataValidation>
  </dataValidations>
  <printOptions horizontalCentered="1"/>
  <pageMargins left="0" right="0" top="0" bottom="0.19685039370078741" header="0" footer="0"/>
  <pageSetup paperSize="9" orientation="landscape" horizontalDpi="4294967295" verticalDpi="4294967295" r:id="rId1"/>
  <headerFooter>
    <oddFooter>&amp;L&amp;"Arial,Fett"&amp;8&amp;Z&amp;F&amp;R&amp;"Arial,Fett"&amp;8Druck: &amp;D, &amp;T Uhr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 Thema</vt:lpstr>
      <vt:lpstr>Legende</vt:lpstr>
      <vt:lpstr>'Tab Thema'!Drucktitel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Fahrtkosten</dc:title>
  <dc:subject>€FLUX</dc:subject>
  <dc:creator>© Bernd Stampp 2026</dc:creator>
  <cp:lastModifiedBy>Bernd Stampp</cp:lastModifiedBy>
  <cp:lastPrinted>2025-08-09T13:07:23Z</cp:lastPrinted>
  <dcterms:created xsi:type="dcterms:W3CDTF">2010-06-03T11:36:47Z</dcterms:created>
  <dcterms:modified xsi:type="dcterms:W3CDTF">2026-03-15T07:35:53Z</dcterms:modified>
</cp:coreProperties>
</file>