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Bernd-Stampp\Dateien-Flux\"/>
    </mc:Choice>
  </mc:AlternateContent>
  <xr:revisionPtr revIDLastSave="0" documentId="13_ncr:1_{D8DDA67E-DA8B-447F-BF96-21AE79DCCE6A}" xr6:coauthVersionLast="47" xr6:coauthVersionMax="47" xr10:uidLastSave="{00000000-0000-0000-0000-000000000000}"/>
  <bookViews>
    <workbookView xWindow="-98" yWindow="-98" windowWidth="28996" windowHeight="15675" tabRatio="961" xr2:uid="{2C463A36-70A7-4FC6-9DED-0AC51E05BCCE}"/>
  </bookViews>
  <sheets>
    <sheet name="AfA-Plan" sheetId="1" r:id="rId1"/>
    <sheet name="Legende" sheetId="2" r:id="rId2"/>
  </sheets>
  <definedNames>
    <definedName name="_xlnm._FilterDatabase" localSheetId="0" hidden="1">'AfA-Plan'!$B$12:$B$64</definedName>
    <definedName name="_xlnm._FilterDatabase" localSheetId="1" hidden="1">Legende!$B$32:$B$36</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W8" i="1" l="1"/>
  <c r="W10" i="1" l="1"/>
  <c r="N12" i="1" s="1"/>
  <c r="W9" i="1"/>
  <c r="L14" i="1"/>
  <c r="J14" i="1" s="1"/>
  <c r="L15" i="1"/>
  <c r="J15" i="1" s="1"/>
  <c r="L16" i="1"/>
  <c r="M16" i="1" s="1"/>
  <c r="L17" i="1"/>
  <c r="M17" i="1" s="1"/>
  <c r="L18" i="1"/>
  <c r="K18" i="1" s="1"/>
  <c r="L19" i="1"/>
  <c r="L20" i="1"/>
  <c r="K20" i="1" s="1"/>
  <c r="L21" i="1"/>
  <c r="J21" i="1" s="1"/>
  <c r="L22" i="1"/>
  <c r="L23" i="1"/>
  <c r="K23" i="1" s="1"/>
  <c r="L24" i="1"/>
  <c r="M24" i="1" s="1"/>
  <c r="L25" i="1"/>
  <c r="J25" i="1" s="1"/>
  <c r="L26" i="1"/>
  <c r="J26" i="1" s="1"/>
  <c r="L27" i="1"/>
  <c r="M27" i="1" s="1"/>
  <c r="L28" i="1"/>
  <c r="K28" i="1" s="1"/>
  <c r="L29" i="1"/>
  <c r="K29" i="1" s="1"/>
  <c r="L30" i="1"/>
  <c r="J30" i="1" s="1"/>
  <c r="L31" i="1"/>
  <c r="J31" i="1" s="1"/>
  <c r="L32" i="1"/>
  <c r="M32" i="1" s="1"/>
  <c r="L33" i="1"/>
  <c r="M33" i="1" s="1"/>
  <c r="L34" i="1"/>
  <c r="J34" i="1" s="1"/>
  <c r="L35" i="1"/>
  <c r="M35" i="1" s="1"/>
  <c r="L36" i="1"/>
  <c r="J36" i="1" s="1"/>
  <c r="L37" i="1"/>
  <c r="L38" i="1"/>
  <c r="J38" i="1" s="1"/>
  <c r="L39" i="1"/>
  <c r="K39" i="1" s="1"/>
  <c r="L40" i="1"/>
  <c r="K40" i="1" s="1"/>
  <c r="L41" i="1"/>
  <c r="L42" i="1"/>
  <c r="J42" i="1" s="1"/>
  <c r="L43" i="1"/>
  <c r="J43" i="1" s="1"/>
  <c r="L44" i="1"/>
  <c r="J44" i="1" s="1"/>
  <c r="L45" i="1"/>
  <c r="K45" i="1" s="1"/>
  <c r="L46" i="1"/>
  <c r="J46" i="1" s="1"/>
  <c r="L47" i="1"/>
  <c r="J47" i="1" s="1"/>
  <c r="L48" i="1"/>
  <c r="J48" i="1" s="1"/>
  <c r="L49" i="1"/>
  <c r="K49" i="1" s="1"/>
  <c r="L50" i="1"/>
  <c r="J50" i="1" s="1"/>
  <c r="L51" i="1"/>
  <c r="J51" i="1" s="1"/>
  <c r="L52" i="1"/>
  <c r="J52" i="1" s="1"/>
  <c r="L53" i="1"/>
  <c r="J53" i="1" s="1"/>
  <c r="L54" i="1"/>
  <c r="J54" i="1" s="1"/>
  <c r="L55" i="1"/>
  <c r="J55" i="1" s="1"/>
  <c r="L56" i="1"/>
  <c r="K56" i="1" s="1"/>
  <c r="L57" i="1"/>
  <c r="M57" i="1" s="1"/>
  <c r="L58" i="1"/>
  <c r="J58" i="1" s="1"/>
  <c r="L59" i="1"/>
  <c r="J59" i="1" s="1"/>
  <c r="L60" i="1"/>
  <c r="M60" i="1" s="1"/>
  <c r="L61" i="1"/>
  <c r="J61" i="1" s="1"/>
  <c r="L62" i="1"/>
  <c r="J62" i="1" s="1"/>
  <c r="L63" i="1"/>
  <c r="J63" i="1" s="1"/>
  <c r="L13" i="1"/>
  <c r="M45" i="1" l="1"/>
  <c r="M48" i="1"/>
  <c r="M50" i="1"/>
  <c r="M28" i="1"/>
  <c r="M49" i="1"/>
  <c r="M39" i="1"/>
  <c r="M59" i="1"/>
  <c r="M63" i="1"/>
  <c r="M62" i="1"/>
  <c r="M53" i="1"/>
  <c r="M26" i="1"/>
  <c r="M25" i="1"/>
  <c r="M61" i="1"/>
  <c r="M43" i="1"/>
  <c r="M58" i="1"/>
  <c r="M54" i="1"/>
  <c r="M20" i="1"/>
  <c r="M51" i="1"/>
  <c r="M34" i="1"/>
  <c r="M47" i="1"/>
  <c r="M30" i="1"/>
  <c r="M38" i="1"/>
  <c r="J28" i="1"/>
  <c r="M36" i="1"/>
  <c r="M23" i="1"/>
  <c r="J39" i="1"/>
  <c r="M21" i="1"/>
  <c r="M14" i="1"/>
  <c r="J23" i="1"/>
  <c r="M56" i="1"/>
  <c r="M29" i="1"/>
  <c r="M40" i="1"/>
  <c r="M52" i="1"/>
  <c r="K60" i="1"/>
  <c r="M31" i="1"/>
  <c r="K31" i="1"/>
  <c r="J20" i="1"/>
  <c r="K47" i="1"/>
  <c r="M55" i="1"/>
  <c r="J60" i="1"/>
  <c r="M18" i="1"/>
  <c r="K55" i="1"/>
  <c r="M46" i="1"/>
  <c r="K36" i="1"/>
  <c r="K63" i="1"/>
  <c r="M44" i="1"/>
  <c r="K44" i="1"/>
  <c r="K52" i="1"/>
  <c r="M42" i="1"/>
  <c r="M22" i="1"/>
  <c r="J22" i="1"/>
  <c r="K22" i="1"/>
  <c r="J41" i="1"/>
  <c r="K51" i="1"/>
  <c r="K46" i="1"/>
  <c r="K59" i="1"/>
  <c r="K54" i="1"/>
  <c r="K30" i="1"/>
  <c r="K35" i="1"/>
  <c r="J35" i="1"/>
  <c r="K57" i="1"/>
  <c r="K62" i="1"/>
  <c r="J57" i="1"/>
  <c r="K33" i="1"/>
  <c r="J33" i="1"/>
  <c r="K38" i="1"/>
  <c r="K17" i="1"/>
  <c r="K43" i="1"/>
  <c r="J17" i="1"/>
  <c r="K27" i="1"/>
  <c r="J27" i="1"/>
  <c r="K25" i="1"/>
  <c r="J49" i="1"/>
  <c r="K14" i="1"/>
  <c r="K21" i="1"/>
  <c r="J37" i="1"/>
  <c r="J18" i="1"/>
  <c r="K16" i="1"/>
  <c r="J56" i="1"/>
  <c r="J40" i="1"/>
  <c r="J32" i="1"/>
  <c r="J45" i="1"/>
  <c r="J29" i="1"/>
  <c r="K50" i="1"/>
  <c r="K42" i="1"/>
  <c r="K53" i="1"/>
  <c r="K24" i="1"/>
  <c r="J16" i="1"/>
  <c r="K48" i="1"/>
  <c r="K61" i="1"/>
  <c r="K58" i="1"/>
  <c r="K34" i="1"/>
  <c r="K26" i="1"/>
  <c r="K32" i="1"/>
  <c r="J24" i="1"/>
  <c r="J13" i="1"/>
  <c r="E12" i="1" l="1"/>
  <c r="D13" i="1"/>
  <c r="B13" i="1" s="1"/>
  <c r="C13" i="1"/>
  <c r="H13" i="1" l="1"/>
  <c r="I13" i="1" s="1"/>
  <c r="E13" i="1"/>
  <c r="C14" i="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K13" i="1" l="1"/>
  <c r="N13" i="1" s="1"/>
  <c r="D14" i="1"/>
  <c r="H14" i="1" l="1"/>
  <c r="B14" i="1"/>
  <c r="N14" i="1"/>
  <c r="M13" i="1"/>
  <c r="O13" i="1" s="1"/>
  <c r="P13" i="1" s="1"/>
  <c r="T13" i="1" s="1"/>
  <c r="E14" i="1"/>
  <c r="D15" i="1" s="1"/>
  <c r="H15" i="1" l="1"/>
  <c r="B15" i="1"/>
  <c r="U13" i="1"/>
  <c r="G13" i="1" s="1"/>
  <c r="E15" i="1"/>
  <c r="D16" i="1" s="1"/>
  <c r="H16" i="1" l="1"/>
  <c r="B16" i="1"/>
  <c r="K15" i="1"/>
  <c r="N15" i="1" s="1"/>
  <c r="M15" i="1" s="1"/>
  <c r="F14" i="1"/>
  <c r="W13" i="1"/>
  <c r="E16" i="1"/>
  <c r="D17" i="1" s="1"/>
  <c r="H17" i="1" l="1"/>
  <c r="B17" i="1"/>
  <c r="I14" i="1"/>
  <c r="O14" i="1" s="1"/>
  <c r="P14" i="1" s="1"/>
  <c r="T14" i="1" s="1"/>
  <c r="U14" i="1" s="1"/>
  <c r="N16" i="1"/>
  <c r="E17" i="1"/>
  <c r="F15" i="1" l="1"/>
  <c r="I15" i="1" s="1"/>
  <c r="O15" i="1" s="1"/>
  <c r="P15" i="1" s="1"/>
  <c r="T15" i="1" s="1"/>
  <c r="U15" i="1" s="1"/>
  <c r="G15" i="1" s="1"/>
  <c r="G14" i="1"/>
  <c r="W14" i="1"/>
  <c r="N17" i="1"/>
  <c r="N18" i="1" s="1"/>
  <c r="D18" i="1"/>
  <c r="H18" i="1" l="1"/>
  <c r="B18" i="1"/>
  <c r="W15" i="1"/>
  <c r="F16" i="1"/>
  <c r="I16" i="1" s="1"/>
  <c r="O16" i="1" s="1"/>
  <c r="P16" i="1" s="1"/>
  <c r="T16" i="1" s="1"/>
  <c r="E18" i="1"/>
  <c r="U16" i="1" l="1"/>
  <c r="G16" i="1" s="1"/>
  <c r="D19" i="1"/>
  <c r="B19" i="1" s="1"/>
  <c r="W16" i="1" l="1"/>
  <c r="F17" i="1"/>
  <c r="I17" i="1" s="1"/>
  <c r="O17" i="1" s="1"/>
  <c r="P17" i="1" s="1"/>
  <c r="T17" i="1" s="1"/>
  <c r="E19" i="1"/>
  <c r="D20" i="1" l="1"/>
  <c r="J19" i="1"/>
  <c r="H19" i="1" s="1"/>
  <c r="U17" i="1"/>
  <c r="G17" i="1" s="1"/>
  <c r="H20" i="1" l="1"/>
  <c r="B20" i="1"/>
  <c r="E20" i="1"/>
  <c r="D21" i="1" s="1"/>
  <c r="W17" i="1"/>
  <c r="F18" i="1"/>
  <c r="I18" i="1" s="1"/>
  <c r="O18" i="1" s="1"/>
  <c r="P18" i="1" s="1"/>
  <c r="T18" i="1" s="1"/>
  <c r="H21" i="1" l="1"/>
  <c r="B21" i="1"/>
  <c r="E21" i="1"/>
  <c r="D22" i="1" s="1"/>
  <c r="H22" i="1" l="1"/>
  <c r="B22" i="1"/>
  <c r="E22" i="1"/>
  <c r="D23" i="1" s="1"/>
  <c r="H23" i="1" l="1"/>
  <c r="B23" i="1"/>
  <c r="E23" i="1"/>
  <c r="D24" i="1" l="1"/>
  <c r="H24" i="1" l="1"/>
  <c r="B24" i="1"/>
  <c r="E24" i="1"/>
  <c r="D25" i="1" l="1"/>
  <c r="H25" i="1" l="1"/>
  <c r="B25" i="1"/>
  <c r="E25" i="1"/>
  <c r="D26" i="1" l="1"/>
  <c r="H26" i="1" l="1"/>
  <c r="B26" i="1"/>
  <c r="E26" i="1"/>
  <c r="K37" i="1" l="1"/>
  <c r="D27" i="1"/>
  <c r="H27" i="1" l="1"/>
  <c r="B27" i="1"/>
  <c r="E27" i="1"/>
  <c r="D28" i="1" l="1"/>
  <c r="H28" i="1" l="1"/>
  <c r="B28" i="1"/>
  <c r="E28" i="1"/>
  <c r="D29" i="1" l="1"/>
  <c r="H29" i="1" l="1"/>
  <c r="B29" i="1"/>
  <c r="M37" i="1"/>
  <c r="E29" i="1"/>
  <c r="D30" i="1" l="1"/>
  <c r="H30" i="1" l="1"/>
  <c r="B30" i="1"/>
  <c r="E30" i="1"/>
  <c r="D31" i="1" l="1"/>
  <c r="H31" i="1" l="1"/>
  <c r="B31" i="1"/>
  <c r="E31" i="1"/>
  <c r="D32" i="1" l="1"/>
  <c r="H32" i="1" l="1"/>
  <c r="B32" i="1"/>
  <c r="E32" i="1"/>
  <c r="D33" i="1" l="1"/>
  <c r="H33" i="1" l="1"/>
  <c r="B33" i="1"/>
  <c r="E33" i="1"/>
  <c r="D34" i="1" s="1"/>
  <c r="H34" i="1" l="1"/>
  <c r="B34" i="1"/>
  <c r="E34" i="1"/>
  <c r="D35" i="1" s="1"/>
  <c r="H35" i="1" l="1"/>
  <c r="B35" i="1"/>
  <c r="E35" i="1"/>
  <c r="D36" i="1" s="1"/>
  <c r="H36" i="1" l="1"/>
  <c r="B36" i="1"/>
  <c r="E36" i="1"/>
  <c r="D37" i="1" s="1"/>
  <c r="H37" i="1" l="1"/>
  <c r="B37" i="1"/>
  <c r="E37" i="1"/>
  <c r="D38" i="1" s="1"/>
  <c r="H38" i="1" l="1"/>
  <c r="B38" i="1"/>
  <c r="E38" i="1"/>
  <c r="D39" i="1" l="1"/>
  <c r="H39" i="1" l="1"/>
  <c r="B39" i="1"/>
  <c r="E39" i="1"/>
  <c r="D40" i="1" s="1"/>
  <c r="H40" i="1" l="1"/>
  <c r="B40" i="1"/>
  <c r="E40" i="1"/>
  <c r="D41" i="1" l="1"/>
  <c r="H41" i="1" l="1"/>
  <c r="B41" i="1"/>
  <c r="E41" i="1"/>
  <c r="D42" i="1" s="1"/>
  <c r="H42" i="1" l="1"/>
  <c r="B42" i="1"/>
  <c r="E42" i="1"/>
  <c r="D43" i="1" s="1"/>
  <c r="H43" i="1" l="1"/>
  <c r="B43" i="1"/>
  <c r="E43" i="1"/>
  <c r="D44" i="1" s="1"/>
  <c r="H44" i="1" l="1"/>
  <c r="B44" i="1"/>
  <c r="E44" i="1"/>
  <c r="D45" i="1" s="1"/>
  <c r="H45" i="1" l="1"/>
  <c r="B45" i="1"/>
  <c r="E45" i="1"/>
  <c r="D46" i="1" s="1"/>
  <c r="H46" i="1" l="1"/>
  <c r="B46" i="1"/>
  <c r="E46" i="1"/>
  <c r="D47" i="1" s="1"/>
  <c r="H47" i="1" l="1"/>
  <c r="B47" i="1"/>
  <c r="E47" i="1"/>
  <c r="D48" i="1" l="1"/>
  <c r="H48" i="1" l="1"/>
  <c r="B48" i="1"/>
  <c r="E48" i="1"/>
  <c r="D49" i="1" s="1"/>
  <c r="H49" i="1" l="1"/>
  <c r="B49" i="1"/>
  <c r="E49" i="1"/>
  <c r="D50" i="1" l="1"/>
  <c r="H50" i="1" l="1"/>
  <c r="B50" i="1"/>
  <c r="E50" i="1"/>
  <c r="D51" i="1" s="1"/>
  <c r="H51" i="1" l="1"/>
  <c r="B51" i="1"/>
  <c r="E51" i="1"/>
  <c r="D52" i="1" s="1"/>
  <c r="H52" i="1" l="1"/>
  <c r="B52" i="1"/>
  <c r="E52" i="1"/>
  <c r="D53" i="1" s="1"/>
  <c r="U18" i="1"/>
  <c r="G18" i="1" s="1"/>
  <c r="H53" i="1" l="1"/>
  <c r="B53" i="1"/>
  <c r="W18" i="1"/>
  <c r="E53" i="1"/>
  <c r="D54" i="1" s="1"/>
  <c r="H54" i="1" l="1"/>
  <c r="B54" i="1"/>
  <c r="F19" i="1"/>
  <c r="E54" i="1"/>
  <c r="D55" i="1" s="1"/>
  <c r="H55" i="1" l="1"/>
  <c r="B55" i="1"/>
  <c r="I19" i="1"/>
  <c r="K19" i="1" s="1"/>
  <c r="N19" i="1" s="1"/>
  <c r="M19" i="1" s="1"/>
  <c r="O19" i="1" s="1"/>
  <c r="P19" i="1" s="1"/>
  <c r="T19" i="1" s="1"/>
  <c r="E55" i="1"/>
  <c r="D56" i="1" s="1"/>
  <c r="H56" i="1" l="1"/>
  <c r="B56" i="1"/>
  <c r="N20" i="1"/>
  <c r="N21" i="1" s="1"/>
  <c r="E56" i="1"/>
  <c r="D57" i="1" s="1"/>
  <c r="H57" i="1" l="1"/>
  <c r="B57" i="1"/>
  <c r="U19" i="1"/>
  <c r="W19" i="1"/>
  <c r="N22" i="1"/>
  <c r="E57" i="1"/>
  <c r="D58" i="1" s="1"/>
  <c r="H58" i="1" l="1"/>
  <c r="B58" i="1"/>
  <c r="F20" i="1"/>
  <c r="I20" i="1" s="1"/>
  <c r="O20" i="1" s="1"/>
  <c r="P20" i="1" s="1"/>
  <c r="T20" i="1" s="1"/>
  <c r="U20" i="1" s="1"/>
  <c r="G19" i="1"/>
  <c r="N23" i="1"/>
  <c r="E58" i="1"/>
  <c r="D59" i="1" s="1"/>
  <c r="B59" i="1" s="1"/>
  <c r="F21" i="1" l="1"/>
  <c r="G20" i="1"/>
  <c r="W20" i="1"/>
  <c r="I21" i="1"/>
  <c r="O21" i="1" s="1"/>
  <c r="P21" i="1" s="1"/>
  <c r="T21" i="1" s="1"/>
  <c r="U21" i="1" s="1"/>
  <c r="N24" i="1"/>
  <c r="E59" i="1"/>
  <c r="D60" i="1" s="1"/>
  <c r="H59" i="1"/>
  <c r="H60" i="1" l="1"/>
  <c r="B60" i="1"/>
  <c r="F22" i="1"/>
  <c r="I22" i="1" s="1"/>
  <c r="O22" i="1" s="1"/>
  <c r="P22" i="1" s="1"/>
  <c r="T22" i="1" s="1"/>
  <c r="U22" i="1" s="1"/>
  <c r="G21" i="1"/>
  <c r="W21" i="1"/>
  <c r="N25" i="1"/>
  <c r="E60" i="1"/>
  <c r="D61" i="1" s="1"/>
  <c r="H61" i="1" l="1"/>
  <c r="B61" i="1"/>
  <c r="F23" i="1"/>
  <c r="G22" i="1"/>
  <c r="W22" i="1"/>
  <c r="I23" i="1"/>
  <c r="O23" i="1" s="1"/>
  <c r="P23" i="1" s="1"/>
  <c r="T23" i="1" s="1"/>
  <c r="U23" i="1" s="1"/>
  <c r="G23" i="1" s="1"/>
  <c r="N26" i="1"/>
  <c r="E61" i="1"/>
  <c r="N27" i="1" l="1"/>
  <c r="W23" i="1"/>
  <c r="F24" i="1"/>
  <c r="D62" i="1"/>
  <c r="H62" i="1" l="1"/>
  <c r="B62" i="1"/>
  <c r="I24" i="1"/>
  <c r="O24" i="1" s="1"/>
  <c r="P24" i="1" s="1"/>
  <c r="T24" i="1" s="1"/>
  <c r="U24" i="1" s="1"/>
  <c r="G24" i="1" s="1"/>
  <c r="N28" i="1"/>
  <c r="E62" i="1"/>
  <c r="D63" i="1" s="1"/>
  <c r="H63" i="1" l="1"/>
  <c r="B63" i="1"/>
  <c r="N29" i="1"/>
  <c r="F25" i="1"/>
  <c r="W24" i="1"/>
  <c r="E63" i="1"/>
  <c r="I25" i="1" l="1"/>
  <c r="O25" i="1" s="1"/>
  <c r="P25" i="1" s="1"/>
  <c r="T25" i="1" s="1"/>
  <c r="N30" i="1"/>
  <c r="N31" i="1" l="1"/>
  <c r="W25" i="1"/>
  <c r="U25" i="1"/>
  <c r="F26" i="1" l="1"/>
  <c r="G25" i="1"/>
  <c r="I26" i="1"/>
  <c r="O26" i="1" s="1"/>
  <c r="P26" i="1" s="1"/>
  <c r="T26" i="1" s="1"/>
  <c r="W26" i="1" s="1"/>
  <c r="N32" i="1"/>
  <c r="U26" i="1" l="1"/>
  <c r="N33" i="1"/>
  <c r="F27" i="1" l="1"/>
  <c r="G26" i="1"/>
  <c r="N34" i="1"/>
  <c r="I27" i="1" l="1"/>
  <c r="O27" i="1" s="1"/>
  <c r="P27" i="1" s="1"/>
  <c r="T27" i="1" s="1"/>
  <c r="N35" i="1"/>
  <c r="W27" i="1" l="1"/>
  <c r="U27" i="1"/>
  <c r="F28" i="1"/>
  <c r="G27" i="1"/>
  <c r="N36" i="1"/>
  <c r="I28" i="1" l="1"/>
  <c r="O28" i="1" s="1"/>
  <c r="P28" i="1"/>
  <c r="T28" i="1" s="1"/>
  <c r="N37" i="1"/>
  <c r="W28" i="1" l="1"/>
  <c r="U28" i="1"/>
  <c r="N38" i="1"/>
  <c r="F29" i="1" l="1"/>
  <c r="G28" i="1"/>
  <c r="N39" i="1"/>
  <c r="I29" i="1" l="1"/>
  <c r="O29" i="1" s="1"/>
  <c r="P29" i="1"/>
  <c r="T29" i="1" s="1"/>
  <c r="N40" i="1"/>
  <c r="W29" i="1" l="1"/>
  <c r="U29" i="1"/>
  <c r="F30" i="1" l="1"/>
  <c r="G29" i="1"/>
  <c r="I30" i="1" l="1"/>
  <c r="O30" i="1" s="1"/>
  <c r="P30" i="1"/>
  <c r="T30" i="1" s="1"/>
  <c r="U30" i="1" l="1"/>
  <c r="W30" i="1"/>
  <c r="F31" i="1" l="1"/>
  <c r="G30" i="1"/>
  <c r="P31" i="1" l="1"/>
  <c r="T31" i="1" s="1"/>
  <c r="I31" i="1"/>
  <c r="O31" i="1" s="1"/>
  <c r="W31" i="1" l="1"/>
  <c r="U31" i="1"/>
  <c r="F32" i="1" l="1"/>
  <c r="G31" i="1"/>
  <c r="I32" i="1" l="1"/>
  <c r="O32" i="1" s="1"/>
  <c r="P32" i="1"/>
  <c r="T32" i="1" s="1"/>
  <c r="W32" i="1" l="1"/>
  <c r="U32" i="1"/>
  <c r="F33" i="1" l="1"/>
  <c r="G32" i="1"/>
  <c r="I33" i="1" l="1"/>
  <c r="O33" i="1" s="1"/>
  <c r="P33" i="1"/>
  <c r="T33" i="1" s="1"/>
  <c r="W33" i="1" l="1"/>
  <c r="U33" i="1"/>
  <c r="K41" i="1"/>
  <c r="N41" i="1" s="1"/>
  <c r="F34" i="1" l="1"/>
  <c r="G33" i="1"/>
  <c r="M41" i="1"/>
  <c r="N42" i="1"/>
  <c r="P34" i="1" l="1"/>
  <c r="T34" i="1" s="1"/>
  <c r="I34" i="1"/>
  <c r="O34" i="1" s="1"/>
  <c r="N43" i="1"/>
  <c r="U34" i="1" l="1"/>
  <c r="W34" i="1"/>
  <c r="N44" i="1"/>
  <c r="F35" i="1" l="1"/>
  <c r="G34" i="1"/>
  <c r="N45" i="1"/>
  <c r="P35" i="1" l="1"/>
  <c r="T35" i="1" s="1"/>
  <c r="I35" i="1"/>
  <c r="O35" i="1" s="1"/>
  <c r="N46" i="1"/>
  <c r="W35" i="1" l="1"/>
  <c r="U35" i="1"/>
  <c r="N47" i="1"/>
  <c r="F36" i="1" l="1"/>
  <c r="G35" i="1"/>
  <c r="N48" i="1"/>
  <c r="I36" i="1" l="1"/>
  <c r="O36" i="1" s="1"/>
  <c r="P36" i="1"/>
  <c r="T36" i="1" s="1"/>
  <c r="N49" i="1"/>
  <c r="U36" i="1" l="1"/>
  <c r="W36" i="1"/>
  <c r="N50" i="1"/>
  <c r="F37" i="1" l="1"/>
  <c r="G36" i="1"/>
  <c r="N51" i="1"/>
  <c r="P37" i="1" l="1"/>
  <c r="T37" i="1" s="1"/>
  <c r="I37" i="1"/>
  <c r="O37" i="1" s="1"/>
  <c r="N52" i="1"/>
  <c r="U37" i="1" l="1"/>
  <c r="W37" i="1"/>
  <c r="N53" i="1"/>
  <c r="F38" i="1" l="1"/>
  <c r="G37" i="1"/>
  <c r="N54" i="1"/>
  <c r="P38" i="1" l="1"/>
  <c r="T38" i="1" s="1"/>
  <c r="I38" i="1"/>
  <c r="O38" i="1" s="1"/>
  <c r="N55" i="1"/>
  <c r="U38" i="1" l="1"/>
  <c r="W38" i="1"/>
  <c r="N56" i="1"/>
  <c r="F39" i="1" l="1"/>
  <c r="G38" i="1"/>
  <c r="N57" i="1"/>
  <c r="P39" i="1" l="1"/>
  <c r="T39" i="1" s="1"/>
  <c r="I39" i="1"/>
  <c r="O39" i="1" s="1"/>
  <c r="N58" i="1"/>
  <c r="U39" i="1" l="1"/>
  <c r="W39" i="1"/>
  <c r="N59" i="1"/>
  <c r="G39" i="1" l="1"/>
  <c r="F40" i="1"/>
  <c r="N60" i="1"/>
  <c r="P40" i="1" l="1"/>
  <c r="T40" i="1" s="1"/>
  <c r="I40" i="1"/>
  <c r="O40" i="1" s="1"/>
  <c r="N61" i="1"/>
  <c r="W40" i="1" l="1"/>
  <c r="U40" i="1"/>
  <c r="N62" i="1"/>
  <c r="F41" i="1" l="1"/>
  <c r="I41" i="1" s="1"/>
  <c r="O41" i="1" s="1"/>
  <c r="P41" i="1" s="1"/>
  <c r="T41" i="1" s="1"/>
  <c r="G40" i="1"/>
  <c r="N63" i="1"/>
  <c r="U41" i="1" l="1"/>
  <c r="W41" i="1"/>
  <c r="F42" i="1" l="1"/>
  <c r="G41" i="1"/>
  <c r="I42" i="1" l="1"/>
  <c r="O42" i="1" s="1"/>
  <c r="P42" i="1"/>
  <c r="T42" i="1" s="1"/>
  <c r="U42" i="1" l="1"/>
  <c r="W42" i="1"/>
  <c r="F43" i="1" l="1"/>
  <c r="G42" i="1"/>
  <c r="I43" i="1" l="1"/>
  <c r="O43" i="1" s="1"/>
  <c r="P43" i="1"/>
  <c r="T43" i="1" s="1"/>
  <c r="W43" i="1" l="1"/>
  <c r="U43" i="1"/>
  <c r="F44" i="1" l="1"/>
  <c r="G43" i="1"/>
  <c r="I44" i="1" l="1"/>
  <c r="O44" i="1" s="1"/>
  <c r="P44" i="1"/>
  <c r="T44" i="1" s="1"/>
  <c r="U44" i="1" l="1"/>
  <c r="W44" i="1"/>
  <c r="F45" i="1" l="1"/>
  <c r="G44" i="1"/>
  <c r="I45" i="1" l="1"/>
  <c r="O45" i="1" s="1"/>
  <c r="P45" i="1"/>
  <c r="T45" i="1" s="1"/>
  <c r="W45" i="1" l="1"/>
  <c r="U45" i="1"/>
  <c r="F46" i="1" l="1"/>
  <c r="G45" i="1"/>
  <c r="I46" i="1" l="1"/>
  <c r="O46" i="1" s="1"/>
  <c r="P46" i="1"/>
  <c r="T46" i="1" s="1"/>
  <c r="W46" i="1" l="1"/>
  <c r="U46" i="1"/>
  <c r="F47" i="1" l="1"/>
  <c r="G46" i="1"/>
  <c r="I47" i="1" l="1"/>
  <c r="O47" i="1" s="1"/>
  <c r="P47" i="1"/>
  <c r="T47" i="1" s="1"/>
  <c r="W47" i="1" l="1"/>
  <c r="U47" i="1"/>
  <c r="F48" i="1" l="1"/>
  <c r="G47" i="1"/>
  <c r="I48" i="1" l="1"/>
  <c r="O48" i="1" s="1"/>
  <c r="P48" i="1"/>
  <c r="T48" i="1" s="1"/>
  <c r="W48" i="1" l="1"/>
  <c r="U48" i="1"/>
  <c r="F49" i="1" l="1"/>
  <c r="G48" i="1"/>
  <c r="I49" i="1" l="1"/>
  <c r="O49" i="1" s="1"/>
  <c r="P49" i="1"/>
  <c r="T49" i="1" s="1"/>
  <c r="U49" i="1" l="1"/>
  <c r="W49" i="1"/>
  <c r="F50" i="1" l="1"/>
  <c r="G49" i="1"/>
  <c r="I50" i="1" l="1"/>
  <c r="O50" i="1" s="1"/>
  <c r="P50" i="1"/>
  <c r="T50" i="1" s="1"/>
  <c r="W50" i="1" l="1"/>
  <c r="U50" i="1"/>
  <c r="F51" i="1" l="1"/>
  <c r="G50" i="1"/>
  <c r="I51" i="1" l="1"/>
  <c r="O51" i="1" s="1"/>
  <c r="P51" i="1"/>
  <c r="T51" i="1" s="1"/>
  <c r="W51" i="1" l="1"/>
  <c r="U51" i="1"/>
  <c r="F52" i="1" l="1"/>
  <c r="G51" i="1"/>
  <c r="I52" i="1" l="1"/>
  <c r="O52" i="1" s="1"/>
  <c r="P52" i="1"/>
  <c r="T52" i="1" s="1"/>
  <c r="W52" i="1" l="1"/>
  <c r="U52" i="1"/>
  <c r="F53" i="1" l="1"/>
  <c r="G52" i="1"/>
  <c r="I53" i="1" l="1"/>
  <c r="O53" i="1" s="1"/>
  <c r="P53" i="1"/>
  <c r="T53" i="1" s="1"/>
  <c r="U53" i="1" l="1"/>
  <c r="W53" i="1"/>
  <c r="F54" i="1" l="1"/>
  <c r="G53" i="1"/>
  <c r="I54" i="1" l="1"/>
  <c r="O54" i="1" s="1"/>
  <c r="P54" i="1"/>
  <c r="T54" i="1" s="1"/>
  <c r="U54" i="1" l="1"/>
  <c r="W54" i="1"/>
  <c r="F55" i="1" l="1"/>
  <c r="G54" i="1"/>
  <c r="I55" i="1" l="1"/>
  <c r="O55" i="1" s="1"/>
  <c r="P55" i="1"/>
  <c r="T55" i="1" s="1"/>
  <c r="W55" i="1" l="1"/>
  <c r="U55" i="1"/>
  <c r="F56" i="1" l="1"/>
  <c r="G55" i="1"/>
  <c r="I56" i="1" l="1"/>
  <c r="O56" i="1" s="1"/>
  <c r="P56" i="1"/>
  <c r="T56" i="1" s="1"/>
  <c r="W56" i="1" l="1"/>
  <c r="U56" i="1"/>
  <c r="F57" i="1" l="1"/>
  <c r="G56" i="1"/>
  <c r="I57" i="1" l="1"/>
  <c r="O57" i="1" s="1"/>
  <c r="P57" i="1"/>
  <c r="T57" i="1" s="1"/>
  <c r="W57" i="1" l="1"/>
  <c r="U57" i="1"/>
  <c r="F58" i="1" l="1"/>
  <c r="G57" i="1"/>
  <c r="I58" i="1" l="1"/>
  <c r="O58" i="1" s="1"/>
  <c r="P58" i="1"/>
  <c r="T58" i="1" s="1"/>
  <c r="W58" i="1" l="1"/>
  <c r="U58" i="1"/>
  <c r="F59" i="1" l="1"/>
  <c r="G58" i="1"/>
  <c r="I59" i="1" l="1"/>
  <c r="O59" i="1" s="1"/>
  <c r="P59" i="1"/>
  <c r="T59" i="1" s="1"/>
  <c r="U59" i="1" l="1"/>
  <c r="W59" i="1"/>
  <c r="F60" i="1" l="1"/>
  <c r="G59" i="1"/>
  <c r="I60" i="1" l="1"/>
  <c r="O60" i="1" s="1"/>
  <c r="P60" i="1"/>
  <c r="T60" i="1" s="1"/>
  <c r="U60" i="1" l="1"/>
  <c r="W60" i="1"/>
  <c r="F61" i="1" l="1"/>
  <c r="G60" i="1"/>
  <c r="I61" i="1" l="1"/>
  <c r="O61" i="1" s="1"/>
  <c r="P61" i="1"/>
  <c r="T61" i="1" s="1"/>
  <c r="U61" i="1" l="1"/>
  <c r="W61" i="1"/>
  <c r="F62" i="1" l="1"/>
  <c r="G61" i="1"/>
  <c r="I62" i="1" l="1"/>
  <c r="O62" i="1" s="1"/>
  <c r="P62" i="1"/>
  <c r="T62" i="1" s="1"/>
  <c r="U62" i="1" l="1"/>
  <c r="W62" i="1"/>
  <c r="F63" i="1" l="1"/>
  <c r="G62" i="1"/>
  <c r="I63" i="1" l="1"/>
  <c r="O63" i="1" s="1"/>
  <c r="P63" i="1"/>
  <c r="T63" i="1" s="1"/>
  <c r="U63" i="1" l="1"/>
  <c r="G63" i="1" s="1"/>
  <c r="W63" i="1"/>
</calcChain>
</file>

<file path=xl/sharedStrings.xml><?xml version="1.0" encoding="utf-8"?>
<sst xmlns="http://schemas.openxmlformats.org/spreadsheetml/2006/main" count="103" uniqueCount="63">
  <si>
    <t>Jahr</t>
  </si>
  <si>
    <t>Zugänge</t>
  </si>
  <si>
    <t>Abgänge</t>
  </si>
  <si>
    <t>Abschreibung</t>
  </si>
  <si>
    <t>Restbuchwert</t>
  </si>
  <si>
    <t>Abschreibungsart:</t>
  </si>
  <si>
    <t>Abschreibungssatz:</t>
  </si>
  <si>
    <t>Mt</t>
  </si>
  <si>
    <t>linear</t>
  </si>
  <si>
    <t>Teilzu-/abgänge:</t>
  </si>
  <si>
    <t>Anfangswert</t>
  </si>
  <si>
    <t>neu ab</t>
  </si>
  <si>
    <t>Afa bis</t>
  </si>
  <si>
    <t>Datum</t>
  </si>
  <si>
    <t>kumuliert</t>
  </si>
  <si>
    <t xml:space="preserve">Anschaffungsdatum: </t>
  </si>
  <si>
    <t xml:space="preserve">Nutzungsdauer: </t>
  </si>
  <si>
    <t xml:space="preserve">Erinnerungswert: </t>
  </si>
  <si>
    <t xml:space="preserve">Anlagebezeichnung: </t>
  </si>
  <si>
    <t>Plan-Abschreibung:</t>
  </si>
  <si>
    <t>Abschreibungsplan</t>
  </si>
  <si>
    <t xml:space="preserve">Übernahme am </t>
  </si>
  <si>
    <t xml:space="preserve">  ursprünglich angeschafft von </t>
  </si>
  <si>
    <t xml:space="preserve">Übernahmepreis </t>
  </si>
  <si>
    <t xml:space="preserve">Standort der Anlage: </t>
  </si>
  <si>
    <t xml:space="preserve">Anschaffungskosten: </t>
  </si>
  <si>
    <t>Anlage</t>
  </si>
  <si>
    <t>Name der Anlage</t>
  </si>
  <si>
    <t>PLZ Ort, Straße Nr.</t>
  </si>
  <si>
    <t>Vorbesitzer</t>
  </si>
  <si>
    <t>I</t>
  </si>
  <si>
    <t>Bezeichnung der Anlage gemäß Anlagespiegel eintragen</t>
  </si>
  <si>
    <t>Standort der Anlage eintragen</t>
  </si>
  <si>
    <t>Name der Person eintragen</t>
  </si>
  <si>
    <t xml:space="preserve">Objekt übernommen! </t>
  </si>
  <si>
    <t>Bei Übernahme ist im Jahr der Übernahme eventuell der Anlagewert durch 'Zugänge' oder 'Abgänge' anzupassen!</t>
  </si>
  <si>
    <t xml:space="preserve"> Nur bei Übernahme einer Anlage:</t>
  </si>
  <si>
    <t/>
  </si>
  <si>
    <t>x</t>
  </si>
  <si>
    <t>Datum der letzten Änderung eintragen</t>
  </si>
  <si>
    <r>
      <t>Die  gelben Felder</t>
    </r>
    <r>
      <rPr>
        <b/>
        <sz val="16"/>
        <color rgb="FF002060"/>
        <rFont val="Arial"/>
        <family val="2"/>
      </rPr>
      <t xml:space="preserve">  </t>
    </r>
    <r>
      <rPr>
        <b/>
        <sz val="20"/>
        <color rgb="FF002060"/>
        <rFont val="Arial"/>
        <family val="2"/>
      </rPr>
      <t xml:space="preserve">können
</t>
    </r>
    <r>
      <rPr>
        <b/>
        <sz val="20"/>
        <color rgb="FFC00000"/>
        <rFont val="Arial"/>
        <family val="2"/>
      </rPr>
      <t>ausgefüllt</t>
    </r>
    <r>
      <rPr>
        <b/>
        <sz val="20"/>
        <color rgb="FF002060"/>
        <rFont val="Arial"/>
        <family val="2"/>
      </rPr>
      <t xml:space="preserve">   oder</t>
    </r>
    <r>
      <rPr>
        <b/>
        <sz val="20"/>
        <color rgb="FFC00000"/>
        <rFont val="Arial"/>
        <family val="2"/>
      </rPr>
      <t xml:space="preserve">  selektiert</t>
    </r>
    <r>
      <rPr>
        <b/>
        <sz val="20"/>
        <color rgb="FF002060"/>
        <rFont val="Arial"/>
        <family val="2"/>
      </rPr>
      <t xml:space="preserve">
werden.</t>
    </r>
    <r>
      <rPr>
        <b/>
        <sz val="12"/>
        <color rgb="FF002060"/>
        <rFont val="Arial"/>
        <family val="2"/>
      </rPr>
      <t xml:space="preserve"> </t>
    </r>
    <r>
      <rPr>
        <b/>
        <sz val="20"/>
        <color rgb="FF002060"/>
        <rFont val="Arial"/>
        <family val="2"/>
      </rPr>
      <t>Die</t>
    </r>
    <r>
      <rPr>
        <b/>
        <sz val="16"/>
        <color rgb="FF002060"/>
        <rFont val="Arial"/>
        <family val="2"/>
      </rPr>
      <t xml:space="preserve"> </t>
    </r>
    <r>
      <rPr>
        <b/>
        <sz val="20"/>
        <color rgb="FF002060"/>
        <rFont val="Arial"/>
        <family val="2"/>
      </rPr>
      <t>anderen</t>
    </r>
    <r>
      <rPr>
        <b/>
        <sz val="16"/>
        <color rgb="FF002060"/>
        <rFont val="Arial"/>
        <family val="2"/>
      </rPr>
      <t xml:space="preserve"> </t>
    </r>
    <r>
      <rPr>
        <b/>
        <sz val="20"/>
        <color rgb="FF002060"/>
        <rFont val="Arial"/>
        <family val="2"/>
      </rPr>
      <t>Felder
 sind gesperrt  und  werden
vom Programm berechnet.</t>
    </r>
  </si>
  <si>
    <t>Diese Anwendung wurde entsprechend der geltenden Gesetze erstellt und ausgiebig getestet.  Der Ersteller übernimmt jedoch keine Gewähr.
Der Anwender ist für die Eintragungen und Veränderungen selbst verantwortlich. Dies wird hiermit durch Nutzung der Anwendung akzeptiert.</t>
  </si>
  <si>
    <t>Die Werte werden nicht automatisch weiterverarbeitet, sondern sind zur Nutzung in anderen Anwendungen manuell zu übertragen!</t>
  </si>
  <si>
    <r>
      <rPr>
        <sz val="8"/>
        <color rgb="FFC00000"/>
        <rFont val="Arial"/>
        <family val="2"/>
      </rPr>
      <t xml:space="preserve"> </t>
    </r>
    <r>
      <rPr>
        <u/>
        <sz val="8"/>
        <color rgb="FFC00000"/>
        <rFont val="Arial"/>
        <family val="2"/>
      </rPr>
      <t>Anschaffungsdatum eintragen</t>
    </r>
  </si>
  <si>
    <r>
      <rPr>
        <sz val="8"/>
        <color rgb="FFC00000"/>
        <rFont val="Arial"/>
        <family val="2"/>
      </rPr>
      <t xml:space="preserve"> </t>
    </r>
    <r>
      <rPr>
        <u/>
        <sz val="8"/>
        <color rgb="FFC00000"/>
        <rFont val="Arial"/>
        <family val="2"/>
      </rPr>
      <t>Anschaffungskosten eintragen</t>
    </r>
  </si>
  <si>
    <r>
      <rPr>
        <sz val="8"/>
        <color rgb="FFC00000"/>
        <rFont val="Arial"/>
        <family val="2"/>
      </rPr>
      <t xml:space="preserve"> </t>
    </r>
    <r>
      <rPr>
        <u/>
        <sz val="8"/>
        <color rgb="FFC00000"/>
        <rFont val="Arial"/>
        <family val="2"/>
      </rPr>
      <t>Nutzungsdauer eintragen</t>
    </r>
  </si>
  <si>
    <r>
      <rPr>
        <sz val="8"/>
        <color rgb="FFC00000"/>
        <rFont val="Arial"/>
        <family val="2"/>
      </rPr>
      <t>"</t>
    </r>
    <r>
      <rPr>
        <u/>
        <sz val="8"/>
        <color rgb="FFC00000"/>
        <rFont val="Arial"/>
        <family val="2"/>
      </rPr>
      <t>linear</t>
    </r>
    <r>
      <rPr>
        <sz val="8"/>
        <color rgb="FFC00000"/>
        <rFont val="Arial"/>
        <family val="2"/>
      </rPr>
      <t>"  oder  "</t>
    </r>
    <r>
      <rPr>
        <u/>
        <sz val="8"/>
        <color rgb="FFC00000"/>
        <rFont val="Arial"/>
        <family val="2"/>
      </rPr>
      <t>keine AfA</t>
    </r>
    <r>
      <rPr>
        <sz val="8"/>
        <color rgb="FFC00000"/>
        <rFont val="Arial"/>
        <family val="2"/>
      </rPr>
      <t>" selektieren</t>
    </r>
  </si>
  <si>
    <r>
      <rPr>
        <sz val="8"/>
        <color rgb="FFC00000"/>
        <rFont val="Arial"/>
        <family val="2"/>
      </rPr>
      <t xml:space="preserve"> </t>
    </r>
    <r>
      <rPr>
        <u/>
        <sz val="8"/>
        <color rgb="FFC00000"/>
        <rFont val="Arial"/>
        <family val="2"/>
      </rPr>
      <t>Erinnerungswert "1 €" eintragen oder leer lassen</t>
    </r>
  </si>
  <si>
    <r>
      <rPr>
        <sz val="8"/>
        <color rgb="FFC00000"/>
        <rFont val="Arial"/>
        <family val="2"/>
      </rPr>
      <t>"</t>
    </r>
    <r>
      <rPr>
        <u/>
        <sz val="8"/>
        <color rgb="FFC00000"/>
        <rFont val="Arial"/>
        <family val="2"/>
      </rPr>
      <t>Objekt übernommen!</t>
    </r>
    <r>
      <rPr>
        <sz val="8"/>
        <color rgb="FFC00000"/>
        <rFont val="Arial"/>
        <family val="2"/>
      </rPr>
      <t>" selektieren</t>
    </r>
    <r>
      <rPr>
        <u/>
        <sz val="8"/>
        <color rgb="FFC00000"/>
        <rFont val="Arial"/>
        <family val="2"/>
      </rPr>
      <t xml:space="preserve"> </t>
    </r>
  </si>
  <si>
    <r>
      <rPr>
        <sz val="8"/>
        <color rgb="FFC00000"/>
        <rFont val="Arial"/>
        <family val="2"/>
      </rPr>
      <t xml:space="preserve"> </t>
    </r>
    <r>
      <rPr>
        <u/>
        <sz val="8"/>
        <color rgb="FFC00000"/>
        <rFont val="Arial"/>
        <family val="2"/>
      </rPr>
      <t>Übernahmedatum eintragen</t>
    </r>
  </si>
  <si>
    <r>
      <rPr>
        <sz val="8"/>
        <color rgb="FFC00000"/>
        <rFont val="Arial"/>
        <family val="2"/>
      </rPr>
      <t xml:space="preserve"> </t>
    </r>
    <r>
      <rPr>
        <u/>
        <sz val="8"/>
        <color rgb="FFC00000"/>
        <rFont val="Arial"/>
        <family val="2"/>
      </rPr>
      <t>Übernahmepreis eintragen</t>
    </r>
  </si>
  <si>
    <r>
      <rPr>
        <sz val="8"/>
        <color rgb="FFC00000"/>
        <rFont val="Arial"/>
        <family val="2"/>
      </rPr>
      <t xml:space="preserve"> </t>
    </r>
    <r>
      <rPr>
        <u/>
        <sz val="8"/>
        <color rgb="FFC00000"/>
        <rFont val="Arial"/>
        <family val="2"/>
      </rPr>
      <t>Name der Vorbesitzer eintragen</t>
    </r>
  </si>
  <si>
    <r>
      <t>Zuschreibungen in diesem Jahr eintragen</t>
    </r>
    <r>
      <rPr>
        <sz val="8"/>
        <color rgb="FFC00000"/>
        <rFont val="Arial"/>
        <family val="2"/>
      </rPr>
      <t xml:space="preserve"> ^             </t>
    </r>
  </si>
  <si>
    <r>
      <rPr>
        <sz val="8"/>
        <color rgb="FFC00000"/>
        <rFont val="Arial"/>
        <family val="2"/>
      </rPr>
      <t xml:space="preserve">  </t>
    </r>
    <r>
      <rPr>
        <u/>
        <sz val="8"/>
        <color rgb="FFC00000"/>
        <rFont val="Arial"/>
        <family val="2"/>
      </rPr>
      <t>Abgänge in diesem Jahr eintragen</t>
    </r>
    <r>
      <rPr>
        <sz val="8"/>
        <color rgb="FFC00000"/>
        <rFont val="Arial"/>
        <family val="2"/>
      </rPr>
      <t xml:space="preserve"> ^              </t>
    </r>
  </si>
  <si>
    <r>
      <rPr>
        <sz val="8"/>
        <color rgb="FFC00000"/>
        <rFont val="Arial"/>
        <family val="2"/>
      </rPr>
      <t xml:space="preserve">      </t>
    </r>
    <r>
      <rPr>
        <u/>
        <sz val="8"/>
        <color rgb="FFC00000"/>
        <rFont val="Arial"/>
        <family val="2"/>
      </rPr>
      <t>Datum der Zugänge/Abgänge eintragen</t>
    </r>
    <r>
      <rPr>
        <sz val="8"/>
        <color rgb="FFC00000"/>
        <rFont val="Arial"/>
        <family val="2"/>
      </rPr>
      <t xml:space="preserve"> ^ </t>
    </r>
  </si>
  <si>
    <r>
      <t>Die mit "</t>
    </r>
    <r>
      <rPr>
        <u/>
        <sz val="8"/>
        <color rgb="FFC00000"/>
        <rFont val="Wingdings"/>
        <charset val="2"/>
      </rPr>
      <t>x</t>
    </r>
    <r>
      <rPr>
        <u/>
        <sz val="8"/>
        <color rgb="FFC00000"/>
        <rFont val="Arial"/>
        <family val="2"/>
      </rPr>
      <t>" gekennzeichneten leeren Zeilen können mit der Selektion ausgeblendet werden.</t>
    </r>
  </si>
  <si>
    <r>
      <rPr>
        <sz val="8"/>
        <color theme="1" tint="0.249977111117893"/>
        <rFont val="Arial"/>
        <family val="2"/>
      </rPr>
      <t>Vorauswahl '</t>
    </r>
    <r>
      <rPr>
        <u/>
        <sz val="8"/>
        <color theme="1" tint="0.249977111117893"/>
        <rFont val="Arial"/>
        <family val="2"/>
      </rPr>
      <t>Anschaffungskosten'</t>
    </r>
  </si>
  <si>
    <t>AfA-Plan</t>
  </si>
  <si>
    <t xml:space="preserve"> Version 25-105 | 20.12.2025</t>
  </si>
  <si>
    <r>
      <rPr>
        <sz val="14"/>
        <color rgb="FFC00000"/>
        <rFont val="Algerian"/>
        <family val="5"/>
      </rPr>
      <t>€</t>
    </r>
    <r>
      <rPr>
        <sz val="8"/>
        <color rgb="FF006666"/>
        <rFont val="Algerian"/>
        <family val="5"/>
      </rPr>
      <t>FLUX</t>
    </r>
  </si>
  <si>
    <t>deaktiviert</t>
  </si>
  <si>
    <t>Name Vorbesitzer</t>
  </si>
  <si>
    <t>Jahr&gt;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</si>
</sst>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8" formatCode="#,##0.00\ &quot;€&quot;;[Red]\-#,##0.00\ &quot;€&quot;"/>
    <numFmt numFmtId="44" formatCode="_-* #,##0.00\ &quot;€&quot;_-;\-* #,##0.00\ &quot;€&quot;_-;_-* &quot;-&quot;??\ &quot;€&quot;_-;_-@_-"/>
    <numFmt numFmtId="164" formatCode="&quot;Stand: &quot;dd/mm/yyyy"/>
    <numFmt numFmtId="165" formatCode="0&quot; Jahre&quot;"/>
    <numFmt numFmtId="166" formatCode="0.0%"/>
    <numFmt numFmtId="167" formatCode="#,##0.00\ &quot;€&quot;"/>
    <numFmt numFmtId="168" formatCode="#,##0.00_ ;[Red]\-#,##0.00\ "/>
    <numFmt numFmtId="169" formatCode="&quot;Stand: &quot;dd/mm/yyyy&quot; &quot;"/>
    <numFmt numFmtId="170" formatCode="0_ ;[Red]\-0\ "/>
  </numFmts>
  <fonts count="65" x14ac:knownFonts="1">
    <font>
      <sz val="10"/>
      <color theme="1"/>
      <name val="Arial"/>
      <family val="2"/>
    </font>
    <font>
      <sz val="10"/>
      <color theme="1"/>
      <name val="Arial"/>
      <family val="2"/>
    </font>
    <font>
      <b/>
      <sz val="10"/>
      <color theme="1"/>
      <name val="Arial"/>
      <family val="2"/>
    </font>
    <font>
      <b/>
      <sz val="11"/>
      <color theme="1"/>
      <name val="Arial"/>
      <family val="2"/>
    </font>
    <font>
      <b/>
      <sz val="12"/>
      <color theme="1"/>
      <name val="Arial"/>
      <family val="2"/>
    </font>
    <font>
      <b/>
      <sz val="8"/>
      <color theme="1"/>
      <name val="Arial"/>
      <family val="2"/>
    </font>
    <font>
      <b/>
      <sz val="11"/>
      <color rgb="FFFF0000"/>
      <name val="Arial"/>
      <family val="2"/>
    </font>
    <font>
      <b/>
      <sz val="10"/>
      <color rgb="FFFF0000"/>
      <name val="Arial"/>
      <family val="2"/>
    </font>
    <font>
      <b/>
      <sz val="8"/>
      <color rgb="FFFF0000"/>
      <name val="Arial"/>
      <family val="2"/>
    </font>
    <font>
      <b/>
      <sz val="8"/>
      <color theme="0" tint="-0.499984740745262"/>
      <name val="Arial"/>
      <family val="2"/>
    </font>
    <font>
      <b/>
      <sz val="10"/>
      <color theme="0"/>
      <name val="Arial"/>
      <family val="2"/>
    </font>
    <font>
      <b/>
      <sz val="11"/>
      <color theme="8" tint="-0.499984740745262"/>
      <name val="Arial"/>
      <family val="2"/>
    </font>
    <font>
      <b/>
      <sz val="10"/>
      <color theme="8" tint="-0.499984740745262"/>
      <name val="Arial"/>
      <family val="2"/>
    </font>
    <font>
      <b/>
      <sz val="10"/>
      <color rgb="FFFF0000"/>
      <name val="Wingdings"/>
      <charset val="2"/>
    </font>
    <font>
      <b/>
      <sz val="10"/>
      <color rgb="FF0070C0"/>
      <name val="Arial"/>
      <family val="2"/>
    </font>
    <font>
      <b/>
      <sz val="14"/>
      <color theme="8" tint="-0.499984740745262"/>
      <name val="Arial"/>
      <family val="2"/>
    </font>
    <font>
      <b/>
      <sz val="9"/>
      <color theme="8" tint="-0.249977111117893"/>
      <name val="Wingdings"/>
      <charset val="2"/>
    </font>
    <font>
      <b/>
      <sz val="11"/>
      <color theme="0" tint="-0.499984740745262"/>
      <name val="Arial"/>
      <family val="2"/>
    </font>
    <font>
      <b/>
      <sz val="12"/>
      <color theme="0" tint="-0.499984740745262"/>
      <name val="Arial"/>
      <family val="2"/>
    </font>
    <font>
      <b/>
      <sz val="14"/>
      <color theme="1"/>
      <name val="Arial"/>
      <family val="2"/>
    </font>
    <font>
      <b/>
      <sz val="14"/>
      <color theme="0" tint="-0.499984740745262"/>
      <name val="Arial"/>
      <family val="2"/>
    </font>
    <font>
      <b/>
      <u/>
      <sz val="8"/>
      <color rgb="FFC00000"/>
      <name val="Arial"/>
      <family val="2"/>
    </font>
    <font>
      <b/>
      <sz val="10"/>
      <color theme="0" tint="-0.499984740745262"/>
      <name val="Arial"/>
      <family val="2"/>
    </font>
    <font>
      <b/>
      <sz val="8"/>
      <color rgb="FFC00000"/>
      <name val="Arial"/>
      <family val="2"/>
    </font>
    <font>
      <b/>
      <i/>
      <sz val="11"/>
      <color rgb="FF002060"/>
      <name val="Arial"/>
      <family val="2"/>
    </font>
    <font>
      <b/>
      <sz val="9"/>
      <color rgb="FF0070C0"/>
      <name val="Wingdings"/>
      <charset val="2"/>
    </font>
    <font>
      <b/>
      <sz val="9"/>
      <color theme="0"/>
      <name val="Wingdings"/>
      <charset val="2"/>
    </font>
    <font>
      <b/>
      <sz val="20"/>
      <color rgb="FF002060"/>
      <name val="Arial"/>
      <family val="2"/>
    </font>
    <font>
      <b/>
      <sz val="16"/>
      <color rgb="FF002060"/>
      <name val="Arial"/>
      <family val="2"/>
    </font>
    <font>
      <b/>
      <sz val="20"/>
      <color rgb="FFC00000"/>
      <name val="Arial"/>
      <family val="2"/>
    </font>
    <font>
      <b/>
      <sz val="12"/>
      <color rgb="FF002060"/>
      <name val="Arial"/>
      <family val="2"/>
    </font>
    <font>
      <sz val="10"/>
      <color theme="1"/>
      <name val="Algerian"/>
      <family val="5"/>
    </font>
    <font>
      <b/>
      <sz val="18"/>
      <color theme="1"/>
      <name val="Arial"/>
      <family val="2"/>
    </font>
    <font>
      <b/>
      <sz val="18"/>
      <color theme="8" tint="-0.499984740745262"/>
      <name val="Arial"/>
      <family val="2"/>
    </font>
    <font>
      <b/>
      <sz val="9"/>
      <color theme="1"/>
      <name val="Arial"/>
      <family val="2"/>
    </font>
    <font>
      <b/>
      <sz val="18"/>
      <color theme="0" tint="-0.499984740745262"/>
      <name val="Arial"/>
      <family val="2"/>
    </font>
    <font>
      <b/>
      <sz val="9"/>
      <color theme="0" tint="-0.499984740745262"/>
      <name val="Arial"/>
      <family val="2"/>
    </font>
    <font>
      <u/>
      <sz val="8"/>
      <color rgb="FFC00000"/>
      <name val="Arial"/>
      <family val="2"/>
    </font>
    <font>
      <sz val="14"/>
      <color theme="8" tint="-0.499984740745262"/>
      <name val="Arial"/>
      <family val="2"/>
    </font>
    <font>
      <sz val="8"/>
      <color rgb="FFC00000"/>
      <name val="Arial"/>
      <family val="2"/>
    </font>
    <font>
      <sz val="11"/>
      <color theme="8" tint="-0.499984740745262"/>
      <name val="Arial"/>
      <family val="2"/>
    </font>
    <font>
      <sz val="10"/>
      <color rgb="FF0070C0"/>
      <name val="Arial"/>
      <family val="2"/>
    </font>
    <font>
      <sz val="8"/>
      <color theme="0" tint="-0.499984740745262"/>
      <name val="Arial"/>
      <family val="2"/>
    </font>
    <font>
      <u/>
      <sz val="10"/>
      <color rgb="FF0070C0"/>
      <name val="Arial"/>
      <family val="2"/>
    </font>
    <font>
      <u/>
      <sz val="10"/>
      <color theme="1"/>
      <name val="Arial"/>
      <family val="2"/>
    </font>
    <font>
      <u/>
      <sz val="10"/>
      <color rgb="FFFF0000"/>
      <name val="Arial"/>
      <family val="2"/>
    </font>
    <font>
      <sz val="10"/>
      <color rgb="FFFF0000"/>
      <name val="Arial"/>
      <family val="2"/>
    </font>
    <font>
      <sz val="10"/>
      <color theme="8" tint="-0.499984740745262"/>
      <name val="Arial"/>
      <family val="2"/>
    </font>
    <font>
      <u/>
      <sz val="8"/>
      <color rgb="FFC00000"/>
      <name val="Wingdings"/>
      <charset val="2"/>
    </font>
    <font>
      <sz val="9"/>
      <color rgb="FFC00000"/>
      <name val="Arial"/>
      <family val="2"/>
    </font>
    <font>
      <u/>
      <sz val="8"/>
      <color theme="1" tint="0.249977111117893"/>
      <name val="Arial"/>
      <family val="2"/>
    </font>
    <font>
      <sz val="8"/>
      <color theme="1" tint="0.249977111117893"/>
      <name val="Arial"/>
      <family val="2"/>
    </font>
    <font>
      <sz val="10"/>
      <color theme="8" tint="-0.249977111117893"/>
      <name val="Arial"/>
      <family val="2"/>
    </font>
    <font>
      <b/>
      <sz val="9"/>
      <color theme="7" tint="-0.499984740745262"/>
      <name val="Arial"/>
      <family val="2"/>
    </font>
    <font>
      <b/>
      <sz val="10"/>
      <color theme="1" tint="0.34998626667073579"/>
      <name val="Arial"/>
      <family val="2"/>
    </font>
    <font>
      <sz val="14"/>
      <color rgb="FFC00000"/>
      <name val="Algerian"/>
      <family val="5"/>
    </font>
    <font>
      <sz val="8"/>
      <color rgb="FF006666"/>
      <name val="Algerian"/>
      <family val="5"/>
    </font>
    <font>
      <b/>
      <sz val="8"/>
      <color rgb="FF0070C0"/>
      <name val="Arial"/>
      <family val="2"/>
    </font>
    <font>
      <b/>
      <sz val="14"/>
      <color rgb="FFC00000"/>
      <name val="Arial"/>
      <family val="2"/>
    </font>
    <font>
      <b/>
      <sz val="10"/>
      <color rgb="FF006666"/>
      <name val="Arial"/>
      <family val="2"/>
    </font>
    <font>
      <b/>
      <sz val="18"/>
      <color theme="8" tint="-0.249977111117893"/>
      <name val="Arial"/>
      <family val="2"/>
    </font>
    <font>
      <b/>
      <sz val="10"/>
      <color theme="8" tint="-0.249977111117893"/>
      <name val="Arial"/>
      <family val="2"/>
    </font>
    <font>
      <b/>
      <sz val="6"/>
      <color theme="0" tint="-0.499984740745262"/>
      <name val="Arial"/>
      <family val="2"/>
    </font>
    <font>
      <b/>
      <sz val="11"/>
      <color theme="7" tint="-0.499984740745262"/>
      <name val="Arial"/>
      <family val="2"/>
    </font>
    <font>
      <b/>
      <sz val="10"/>
      <color theme="7" tint="-0.499984740745262"/>
      <name val="Arial"/>
      <family val="2"/>
    </font>
  </fonts>
  <fills count="1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17">
    <xf numFmtId="0" fontId="0" fillId="0" borderId="0" xfId="0"/>
    <xf numFmtId="0" fontId="3" fillId="0" borderId="0" xfId="0" applyFont="1" applyAlignment="1" applyProtection="1">
      <alignment vertical="center"/>
      <protection locked="0"/>
    </xf>
    <xf numFmtId="40" fontId="12" fillId="3" borderId="1" xfId="0" applyNumberFormat="1" applyFont="1" applyFill="1" applyBorder="1" applyAlignment="1" applyProtection="1">
      <alignment vertical="center"/>
      <protection locked="0"/>
    </xf>
    <xf numFmtId="40" fontId="12" fillId="3" borderId="1" xfId="0" applyNumberFormat="1" applyFont="1" applyFill="1" applyBorder="1" applyAlignment="1" applyProtection="1">
      <alignment horizontal="right" vertical="center"/>
      <protection locked="0"/>
    </xf>
    <xf numFmtId="14" fontId="12" fillId="3" borderId="1" xfId="0" applyNumberFormat="1" applyFont="1" applyFill="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10" borderId="0" xfId="0" applyFont="1" applyFill="1" applyAlignment="1">
      <alignment horizontal="right" vertical="center"/>
    </xf>
    <xf numFmtId="0" fontId="3" fillId="10" borderId="0" xfId="0" applyFont="1" applyFill="1" applyAlignment="1">
      <alignment vertical="center"/>
    </xf>
    <xf numFmtId="0" fontId="6" fillId="10" borderId="0" xfId="0" applyFont="1" applyFill="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vertical="center"/>
    </xf>
    <xf numFmtId="164" fontId="5" fillId="0" borderId="0" xfId="0" applyNumberFormat="1" applyFont="1" applyAlignment="1">
      <alignment horizontal="right" vertical="center"/>
    </xf>
    <xf numFmtId="0" fontId="2"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left" vertical="center"/>
    </xf>
    <xf numFmtId="2" fontId="2" fillId="0" borderId="0" xfId="0" applyNumberFormat="1" applyFont="1" applyAlignment="1">
      <alignment vertical="center"/>
    </xf>
    <xf numFmtId="8" fontId="2" fillId="5" borderId="1" xfId="0" quotePrefix="1" applyNumberFormat="1" applyFont="1" applyFill="1" applyBorder="1" applyAlignment="1">
      <alignment horizontal="right" vertical="center"/>
    </xf>
    <xf numFmtId="8" fontId="2" fillId="0" borderId="0" xfId="0" applyNumberFormat="1" applyFont="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right" vertical="center"/>
    </xf>
    <xf numFmtId="8" fontId="2" fillId="2" borderId="1" xfId="0" applyNumberFormat="1" applyFont="1" applyFill="1" applyBorder="1" applyAlignment="1">
      <alignment horizontal="right" vertical="center"/>
    </xf>
    <xf numFmtId="8" fontId="2"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13" fillId="0" borderId="0" xfId="0" applyFont="1" applyAlignment="1">
      <alignment horizontal="center" vertical="center"/>
    </xf>
    <xf numFmtId="1" fontId="2" fillId="5" borderId="1" xfId="0" quotePrefix="1" applyNumberFormat="1" applyFont="1" applyFill="1" applyBorder="1" applyAlignment="1">
      <alignment horizontal="center" vertical="center"/>
    </xf>
    <xf numFmtId="1" fontId="2" fillId="0" borderId="1" xfId="0" applyNumberFormat="1" applyFont="1" applyBorder="1" applyAlignment="1">
      <alignment horizontal="center" vertical="center"/>
    </xf>
    <xf numFmtId="1" fontId="2" fillId="0" borderId="1" xfId="0" applyNumberFormat="1" applyFont="1" applyBorder="1" applyAlignment="1">
      <alignment horizontal="right" vertical="center"/>
    </xf>
    <xf numFmtId="8" fontId="2" fillId="0" borderId="1" xfId="0" applyNumberFormat="1" applyFont="1" applyBorder="1" applyAlignment="1">
      <alignment vertical="center"/>
    </xf>
    <xf numFmtId="1" fontId="2" fillId="8" borderId="1" xfId="0" applyNumberFormat="1" applyFont="1" applyFill="1" applyBorder="1" applyAlignment="1">
      <alignment vertical="center"/>
    </xf>
    <xf numFmtId="167" fontId="2" fillId="8" borderId="1" xfId="0" applyNumberFormat="1" applyFont="1" applyFill="1" applyBorder="1" applyAlignment="1">
      <alignment vertical="center"/>
    </xf>
    <xf numFmtId="8" fontId="2" fillId="0" borderId="1" xfId="0" applyNumberFormat="1" applyFont="1" applyBorder="1" applyAlignment="1">
      <alignment horizontal="right" vertical="center"/>
    </xf>
    <xf numFmtId="1" fontId="2" fillId="9" borderId="1" xfId="0" applyNumberFormat="1" applyFont="1" applyFill="1" applyBorder="1" applyAlignment="1">
      <alignment horizontal="right" vertical="center"/>
    </xf>
    <xf numFmtId="8" fontId="2" fillId="9" borderId="1" xfId="0" applyNumberFormat="1" applyFont="1" applyFill="1" applyBorder="1" applyAlignment="1">
      <alignment vertical="center"/>
    </xf>
    <xf numFmtId="8" fontId="2" fillId="7" borderId="1" xfId="0" applyNumberFormat="1" applyFont="1" applyFill="1" applyBorder="1" applyAlignment="1">
      <alignment horizontal="right" vertical="center"/>
    </xf>
    <xf numFmtId="8" fontId="7" fillId="0" borderId="1" xfId="0" applyNumberFormat="1" applyFont="1" applyBorder="1" applyAlignment="1">
      <alignment vertical="center"/>
    </xf>
    <xf numFmtId="14" fontId="2" fillId="0" borderId="0" xfId="0" applyNumberFormat="1" applyFont="1" applyAlignment="1">
      <alignment vertical="center"/>
    </xf>
    <xf numFmtId="8" fontId="2" fillId="6" borderId="1" xfId="0" applyNumberFormat="1" applyFont="1" applyFill="1" applyBorder="1" applyAlignment="1">
      <alignment horizontal="right" vertical="center"/>
    </xf>
    <xf numFmtId="0" fontId="2" fillId="0" borderId="1" xfId="0" applyFont="1" applyBorder="1" applyAlignment="1">
      <alignment horizontal="center" vertical="center"/>
    </xf>
    <xf numFmtId="0" fontId="10" fillId="0" borderId="0" xfId="0" applyFont="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4" fontId="5" fillId="0" borderId="0" xfId="0" applyNumberFormat="1" applyFont="1" applyAlignment="1">
      <alignment vertical="center"/>
    </xf>
    <xf numFmtId="0" fontId="6" fillId="0" borderId="0" xfId="0" applyFont="1" applyAlignment="1">
      <alignment vertical="center"/>
    </xf>
    <xf numFmtId="0" fontId="2" fillId="0" borderId="0" xfId="0" applyFont="1" applyAlignment="1" applyProtection="1">
      <alignment horizontal="center" vertical="center"/>
      <protection locked="0"/>
    </xf>
    <xf numFmtId="0" fontId="26" fillId="0" borderId="0" xfId="0" applyFont="1" applyAlignment="1">
      <alignment horizontal="center" vertical="center"/>
    </xf>
    <xf numFmtId="168" fontId="23" fillId="0" borderId="0" xfId="2" applyNumberFormat="1" applyFont="1" applyBorder="1" applyAlignment="1" applyProtection="1">
      <alignment vertical="center"/>
    </xf>
    <xf numFmtId="168" fontId="21" fillId="0" borderId="0" xfId="2" applyNumberFormat="1" applyFont="1" applyBorder="1" applyAlignment="1" applyProtection="1">
      <alignment vertical="center"/>
    </xf>
    <xf numFmtId="168" fontId="27" fillId="11" borderId="1" xfId="2" applyNumberFormat="1" applyFont="1" applyFill="1" applyBorder="1" applyAlignment="1" applyProtection="1">
      <alignment vertical="center" wrapText="1"/>
    </xf>
    <xf numFmtId="168" fontId="27" fillId="11" borderId="9" xfId="2" applyNumberFormat="1" applyFont="1" applyFill="1" applyBorder="1" applyAlignment="1" applyProtection="1">
      <alignment vertical="center" wrapText="1"/>
    </xf>
    <xf numFmtId="168" fontId="27" fillId="11" borderId="0" xfId="2" applyNumberFormat="1" applyFont="1" applyFill="1" applyBorder="1" applyAlignment="1" applyProtection="1">
      <alignment vertical="center" wrapText="1"/>
    </xf>
    <xf numFmtId="168" fontId="27" fillId="11" borderId="2" xfId="2" applyNumberFormat="1" applyFont="1" applyFill="1" applyBorder="1" applyAlignment="1" applyProtection="1">
      <alignment vertical="center" wrapText="1"/>
    </xf>
    <xf numFmtId="0" fontId="4"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17" fillId="0" borderId="0" xfId="0" applyFont="1" applyAlignment="1">
      <alignment horizontal="right" vertical="center"/>
    </xf>
    <xf numFmtId="0" fontId="18" fillId="0" borderId="0" xfId="0" applyFont="1" applyAlignment="1">
      <alignment horizontal="right" vertical="center"/>
    </xf>
    <xf numFmtId="0" fontId="11" fillId="0" borderId="6" xfId="0" applyFont="1" applyBorder="1" applyAlignment="1">
      <alignment horizontal="left" vertical="center"/>
    </xf>
    <xf numFmtId="0" fontId="11" fillId="0" borderId="0" xfId="0" applyFont="1" applyAlignment="1">
      <alignment horizontal="left" vertical="center"/>
    </xf>
    <xf numFmtId="14" fontId="12" fillId="3" borderId="1" xfId="0" applyNumberFormat="1" applyFont="1" applyFill="1" applyBorder="1" applyAlignment="1">
      <alignment vertical="center"/>
    </xf>
    <xf numFmtId="0" fontId="12" fillId="3" borderId="3" xfId="0" applyFont="1" applyFill="1" applyBorder="1" applyAlignment="1">
      <alignment horizontal="right" vertical="center"/>
    </xf>
    <xf numFmtId="0" fontId="16" fillId="0" borderId="0" xfId="0" applyFont="1" applyAlignment="1">
      <alignment horizontal="center" vertical="center"/>
    </xf>
    <xf numFmtId="8" fontId="12" fillId="3" borderId="3" xfId="0" applyNumberFormat="1" applyFont="1" applyFill="1" applyBorder="1" applyAlignment="1">
      <alignment vertical="center"/>
    </xf>
    <xf numFmtId="165" fontId="12" fillId="3" borderId="3" xfId="0" applyNumberFormat="1" applyFont="1" applyFill="1" applyBorder="1" applyAlignment="1">
      <alignmen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2" fillId="5" borderId="7" xfId="0" applyFont="1" applyFill="1" applyBorder="1" applyAlignment="1">
      <alignment horizontal="center" vertical="center"/>
    </xf>
    <xf numFmtId="0" fontId="2" fillId="5" borderId="0" xfId="0" applyFont="1" applyFill="1" applyAlignment="1">
      <alignment vertical="center"/>
    </xf>
    <xf numFmtId="0" fontId="2" fillId="5" borderId="0" xfId="0" applyFont="1" applyFill="1" applyAlignment="1">
      <alignment horizontal="right" vertical="center"/>
    </xf>
    <xf numFmtId="0" fontId="7" fillId="5" borderId="0" xfId="0" applyFont="1" applyFill="1" applyAlignment="1">
      <alignment vertical="center"/>
    </xf>
    <xf numFmtId="0" fontId="3" fillId="5" borderId="2" xfId="0" applyFont="1" applyFill="1" applyBorder="1" applyAlignment="1">
      <alignment horizontal="left" vertical="center"/>
    </xf>
    <xf numFmtId="0" fontId="3" fillId="5" borderId="0" xfId="0" applyFont="1" applyFill="1" applyAlignment="1">
      <alignment horizontal="left" vertical="center"/>
    </xf>
    <xf numFmtId="0" fontId="11" fillId="5" borderId="0" xfId="0" applyFont="1" applyFill="1" applyAlignment="1">
      <alignment horizontal="left" vertical="center"/>
    </xf>
    <xf numFmtId="0" fontId="11" fillId="5" borderId="11" xfId="0" applyFont="1" applyFill="1" applyBorder="1" applyAlignment="1">
      <alignment horizontal="left" vertical="center"/>
    </xf>
    <xf numFmtId="14" fontId="12" fillId="5" borderId="3" xfId="0" applyNumberFormat="1" applyFont="1" applyFill="1" applyBorder="1" applyAlignment="1">
      <alignment vertical="center"/>
    </xf>
    <xf numFmtId="0" fontId="25" fillId="5" borderId="7" xfId="0" applyFont="1" applyFill="1" applyBorder="1" applyAlignment="1">
      <alignment horizontal="center" vertical="center"/>
    </xf>
    <xf numFmtId="2" fontId="2" fillId="5" borderId="0" xfId="0" applyNumberFormat="1" applyFont="1" applyFill="1" applyAlignment="1">
      <alignment vertical="center"/>
    </xf>
    <xf numFmtId="165" fontId="12" fillId="5" borderId="3" xfId="0" applyNumberFormat="1" applyFont="1" applyFill="1" applyBorder="1" applyAlignment="1">
      <alignment vertical="center"/>
    </xf>
    <xf numFmtId="8" fontId="12" fillId="5" borderId="3" xfId="0" applyNumberFormat="1" applyFont="1" applyFill="1" applyBorder="1" applyAlignment="1">
      <alignment vertical="center"/>
    </xf>
    <xf numFmtId="8" fontId="12" fillId="5" borderId="0" xfId="0" applyNumberFormat="1" applyFont="1" applyFill="1" applyAlignment="1">
      <alignment vertical="center"/>
    </xf>
    <xf numFmtId="0" fontId="14" fillId="5" borderId="0" xfId="0" applyFont="1" applyFill="1" applyAlignment="1">
      <alignment horizontal="center" vertical="center"/>
    </xf>
    <xf numFmtId="8" fontId="2" fillId="5" borderId="11" xfId="0" applyNumberFormat="1" applyFont="1" applyFill="1" applyBorder="1" applyAlignment="1">
      <alignment vertical="center"/>
    </xf>
    <xf numFmtId="8" fontId="12" fillId="0" borderId="0" xfId="0" applyNumberFormat="1" applyFont="1" applyAlignment="1">
      <alignment vertical="center"/>
    </xf>
    <xf numFmtId="0" fontId="14" fillId="0" borderId="0" xfId="0" applyFont="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right" vertical="center"/>
    </xf>
    <xf numFmtId="8" fontId="22" fillId="2" borderId="1" xfId="0" applyNumberFormat="1" applyFont="1" applyFill="1" applyBorder="1" applyAlignment="1">
      <alignment horizontal="right" vertical="center"/>
    </xf>
    <xf numFmtId="8" fontId="22" fillId="2" borderId="1" xfId="0" applyNumberFormat="1" applyFont="1" applyFill="1" applyBorder="1" applyAlignment="1">
      <alignment horizontal="center" vertical="center"/>
    </xf>
    <xf numFmtId="0" fontId="22" fillId="0" borderId="0" xfId="0" applyFont="1" applyAlignment="1">
      <alignment vertical="center"/>
    </xf>
    <xf numFmtId="1" fontId="22" fillId="5" borderId="1" xfId="0" quotePrefix="1" applyNumberFormat="1" applyFont="1" applyFill="1" applyBorder="1" applyAlignment="1">
      <alignment horizontal="center" vertical="center"/>
    </xf>
    <xf numFmtId="40" fontId="12" fillId="3" borderId="1" xfId="0" applyNumberFormat="1" applyFont="1" applyFill="1" applyBorder="1" applyAlignment="1">
      <alignment vertical="center"/>
    </xf>
    <xf numFmtId="14" fontId="1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2" fillId="2" borderId="5" xfId="0" applyFont="1" applyFill="1" applyBorder="1" applyAlignment="1">
      <alignment horizontal="center" vertical="center"/>
    </xf>
    <xf numFmtId="0" fontId="22" fillId="0" borderId="1" xfId="0" applyFont="1" applyBorder="1" applyAlignment="1">
      <alignment horizontal="center" vertical="center"/>
    </xf>
    <xf numFmtId="1" fontId="22" fillId="0" borderId="1" xfId="0" applyNumberFormat="1" applyFont="1" applyBorder="1" applyAlignment="1">
      <alignment horizontal="right" vertical="center"/>
    </xf>
    <xf numFmtId="8" fontId="22" fillId="0" borderId="1" xfId="0" applyNumberFormat="1" applyFont="1" applyBorder="1" applyAlignment="1">
      <alignment vertical="center"/>
    </xf>
    <xf numFmtId="1" fontId="22" fillId="8" borderId="1" xfId="0" applyNumberFormat="1" applyFont="1" applyFill="1" applyBorder="1" applyAlignment="1">
      <alignment vertical="center"/>
    </xf>
    <xf numFmtId="167" fontId="22" fillId="8" borderId="1" xfId="0" applyNumberFormat="1" applyFont="1" applyFill="1" applyBorder="1" applyAlignment="1">
      <alignment vertical="center"/>
    </xf>
    <xf numFmtId="8" fontId="22" fillId="0" borderId="1" xfId="0" applyNumberFormat="1" applyFont="1" applyBorder="1" applyAlignment="1">
      <alignment horizontal="right" vertical="center"/>
    </xf>
    <xf numFmtId="1" fontId="22" fillId="9" borderId="1" xfId="0" applyNumberFormat="1" applyFont="1" applyFill="1" applyBorder="1" applyAlignment="1">
      <alignment horizontal="right" vertical="center"/>
    </xf>
    <xf numFmtId="8" fontId="22" fillId="9" borderId="1" xfId="0" applyNumberFormat="1" applyFont="1" applyFill="1" applyBorder="1" applyAlignment="1">
      <alignment vertical="center"/>
    </xf>
    <xf numFmtId="8" fontId="22" fillId="7" borderId="1" xfId="0" applyNumberFormat="1" applyFont="1" applyFill="1" applyBorder="1" applyAlignment="1">
      <alignment horizontal="right" vertical="center"/>
    </xf>
    <xf numFmtId="40" fontId="22" fillId="0" borderId="1" xfId="0" applyNumberFormat="1" applyFont="1" applyBorder="1" applyAlignment="1">
      <alignment vertical="center"/>
    </xf>
    <xf numFmtId="14" fontId="22" fillId="0" borderId="1" xfId="0" applyNumberFormat="1" applyFont="1" applyBorder="1" applyAlignment="1">
      <alignment horizontal="center" vertical="center"/>
    </xf>
    <xf numFmtId="7" fontId="22" fillId="0" borderId="1" xfId="0" applyNumberFormat="1" applyFont="1" applyBorder="1" applyAlignment="1">
      <alignment vertical="center"/>
    </xf>
    <xf numFmtId="14" fontId="22" fillId="0" borderId="0" xfId="0" applyNumberFormat="1" applyFont="1" applyAlignment="1">
      <alignment vertical="center"/>
    </xf>
    <xf numFmtId="8" fontId="22" fillId="6" borderId="1" xfId="0" applyNumberFormat="1" applyFont="1" applyFill="1" applyBorder="1" applyAlignment="1">
      <alignment horizontal="right" vertical="center"/>
    </xf>
    <xf numFmtId="14" fontId="9" fillId="2" borderId="6" xfId="0" applyNumberFormat="1" applyFont="1" applyFill="1" applyBorder="1" applyAlignment="1">
      <alignment horizontal="left"/>
    </xf>
    <xf numFmtId="0" fontId="32" fillId="0" borderId="0" xfId="0" applyFont="1" applyAlignment="1">
      <alignment horizontal="left" vertical="center"/>
    </xf>
    <xf numFmtId="0" fontId="34" fillId="0" borderId="0" xfId="0" applyFont="1" applyAlignment="1">
      <alignment horizontal="right" vertical="center"/>
    </xf>
    <xf numFmtId="168" fontId="37" fillId="0" borderId="0" xfId="2" applyNumberFormat="1" applyFont="1" applyAlignment="1" applyProtection="1">
      <alignment horizontal="left" vertical="top"/>
    </xf>
    <xf numFmtId="0" fontId="38" fillId="0" borderId="0" xfId="0" applyFont="1" applyAlignment="1">
      <alignment horizontal="left" vertical="top"/>
    </xf>
    <xf numFmtId="0" fontId="40" fillId="5" borderId="0" xfId="0" applyFont="1" applyFill="1" applyAlignment="1">
      <alignment horizontal="left" vertical="center"/>
    </xf>
    <xf numFmtId="0" fontId="42" fillId="5" borderId="0" xfId="0" applyFont="1" applyFill="1" applyAlignment="1">
      <alignment horizontal="right" vertical="center"/>
    </xf>
    <xf numFmtId="14" fontId="41" fillId="3" borderId="1" xfId="0" applyNumberFormat="1" applyFont="1" applyFill="1" applyBorder="1" applyAlignment="1">
      <alignment horizontal="center" vertical="center"/>
    </xf>
    <xf numFmtId="8" fontId="41" fillId="3" borderId="1" xfId="0" applyNumberFormat="1" applyFont="1" applyFill="1" applyBorder="1" applyAlignment="1">
      <alignment horizontal="center" vertical="center"/>
    </xf>
    <xf numFmtId="168" fontId="37" fillId="0" borderId="0" xfId="2" applyNumberFormat="1" applyFont="1" applyAlignment="1" applyProtection="1">
      <alignment vertical="center"/>
    </xf>
    <xf numFmtId="0" fontId="43" fillId="0" borderId="0" xfId="0" applyFont="1" applyAlignment="1">
      <alignment horizontal="center" vertical="center"/>
    </xf>
    <xf numFmtId="0" fontId="44" fillId="0" borderId="0" xfId="0" applyFont="1" applyAlignment="1">
      <alignment horizontal="right" vertical="center"/>
    </xf>
    <xf numFmtId="0" fontId="44" fillId="0" borderId="0" xfId="0" applyFont="1" applyAlignment="1">
      <alignment vertical="center"/>
    </xf>
    <xf numFmtId="0" fontId="45"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46" fillId="0" borderId="0" xfId="0" applyFont="1" applyAlignment="1">
      <alignment vertical="center"/>
    </xf>
    <xf numFmtId="8" fontId="47" fillId="0" borderId="0" xfId="0" applyNumberFormat="1" applyFont="1" applyAlignment="1">
      <alignment vertical="center"/>
    </xf>
    <xf numFmtId="0" fontId="41" fillId="0" borderId="0" xfId="0" applyFont="1" applyAlignment="1">
      <alignment horizontal="center" vertical="center"/>
    </xf>
    <xf numFmtId="168" fontId="37" fillId="0" borderId="0" xfId="2" applyNumberFormat="1" applyFont="1" applyBorder="1" applyAlignment="1" applyProtection="1">
      <alignment vertical="center"/>
    </xf>
    <xf numFmtId="0" fontId="53" fillId="0" borderId="0" xfId="0" applyFont="1" applyAlignment="1" applyProtection="1">
      <alignment horizontal="right" vertical="center"/>
      <protection locked="0"/>
    </xf>
    <xf numFmtId="0" fontId="32" fillId="0" borderId="0" xfId="0" applyFont="1" applyAlignment="1">
      <alignment vertical="center"/>
    </xf>
    <xf numFmtId="14" fontId="14" fillId="0" borderId="0" xfId="0" applyNumberFormat="1" applyFont="1" applyAlignment="1" applyProtection="1">
      <alignment horizontal="center" vertical="center"/>
      <protection locked="0"/>
    </xf>
    <xf numFmtId="8" fontId="14" fillId="0" borderId="0" xfId="0" applyNumberFormat="1" applyFont="1" applyAlignment="1" applyProtection="1">
      <alignment horizontal="center" vertical="center"/>
      <protection locked="0"/>
    </xf>
    <xf numFmtId="0" fontId="57" fillId="0" borderId="0" xfId="0" applyFont="1" applyAlignment="1">
      <alignment horizontal="right" vertical="center"/>
    </xf>
    <xf numFmtId="164" fontId="58" fillId="0" borderId="0" xfId="0" applyNumberFormat="1" applyFont="1" applyAlignment="1" applyProtection="1">
      <alignment horizontal="right" vertical="center"/>
      <protection locked="0"/>
    </xf>
    <xf numFmtId="166" fontId="61" fillId="5" borderId="1" xfId="1" applyNumberFormat="1" applyFont="1" applyFill="1" applyBorder="1" applyAlignment="1" applyProtection="1">
      <alignment horizontal="center" vertical="center"/>
    </xf>
    <xf numFmtId="0" fontId="9" fillId="0" borderId="0" xfId="0" applyFont="1"/>
    <xf numFmtId="14" fontId="64" fillId="3" borderId="3" xfId="0" applyNumberFormat="1" applyFont="1" applyFill="1" applyBorder="1" applyAlignment="1" applyProtection="1">
      <alignment horizontal="center" vertical="center"/>
      <protection locked="0"/>
    </xf>
    <xf numFmtId="8" fontId="64" fillId="3" borderId="3" xfId="0" applyNumberFormat="1" applyFont="1" applyFill="1" applyBorder="1" applyAlignment="1" applyProtection="1">
      <alignment horizontal="center" vertical="center"/>
      <protection locked="0"/>
    </xf>
    <xf numFmtId="165" fontId="64" fillId="3" borderId="3" xfId="0" applyNumberFormat="1" applyFont="1" applyFill="1" applyBorder="1" applyAlignment="1" applyProtection="1">
      <alignment horizontal="center" vertical="center"/>
      <protection locked="0"/>
    </xf>
    <xf numFmtId="8" fontId="59" fillId="4" borderId="1" xfId="0" applyNumberFormat="1" applyFont="1" applyFill="1" applyBorder="1" applyAlignment="1">
      <alignment horizontal="center" vertical="center"/>
    </xf>
    <xf numFmtId="164" fontId="15" fillId="0" borderId="0" xfId="0" applyNumberFormat="1" applyFont="1" applyAlignment="1">
      <alignment vertical="center"/>
    </xf>
    <xf numFmtId="0" fontId="31" fillId="2" borderId="1" xfId="0" applyFont="1" applyFill="1" applyBorder="1" applyAlignment="1">
      <alignment horizontal="center" vertical="center"/>
    </xf>
    <xf numFmtId="170" fontId="2" fillId="0" borderId="1" xfId="0" applyNumberFormat="1" applyFont="1" applyBorder="1" applyAlignment="1">
      <alignment vertical="center"/>
    </xf>
    <xf numFmtId="0" fontId="22" fillId="13" borderId="1" xfId="0" applyFont="1" applyFill="1" applyBorder="1" applyAlignment="1" applyProtection="1">
      <alignment horizontal="center" vertical="center"/>
      <protection locked="0"/>
    </xf>
    <xf numFmtId="0" fontId="57" fillId="0" borderId="7" xfId="0" applyFont="1" applyBorder="1" applyAlignment="1">
      <alignment horizontal="center" vertical="center"/>
    </xf>
    <xf numFmtId="0" fontId="57" fillId="0" borderId="0" xfId="0" applyFont="1" applyAlignment="1">
      <alignment horizontal="center" vertical="center"/>
    </xf>
    <xf numFmtId="169" fontId="54" fillId="2" borderId="6" xfId="0" applyNumberFormat="1" applyFont="1" applyFill="1" applyBorder="1" applyAlignment="1" applyProtection="1">
      <alignment horizontal="right"/>
      <protection locked="0"/>
    </xf>
    <xf numFmtId="169" fontId="54" fillId="2" borderId="5" xfId="0" applyNumberFormat="1" applyFont="1" applyFill="1" applyBorder="1" applyAlignment="1" applyProtection="1">
      <alignment horizontal="right"/>
      <protection locked="0"/>
    </xf>
    <xf numFmtId="14" fontId="9" fillId="2" borderId="4" xfId="0" applyNumberFormat="1" applyFont="1" applyFill="1" applyBorder="1" applyAlignment="1">
      <alignment horizontal="left"/>
    </xf>
    <xf numFmtId="14" fontId="9" fillId="2" borderId="6" xfId="0" applyNumberFormat="1" applyFont="1" applyFill="1" applyBorder="1" applyAlignment="1">
      <alignment horizontal="left"/>
    </xf>
    <xf numFmtId="0" fontId="60" fillId="0" borderId="0" xfId="0" applyFont="1" applyAlignment="1" applyProtection="1">
      <alignment horizontal="left" vertical="center"/>
      <protection locked="0"/>
    </xf>
    <xf numFmtId="0" fontId="62" fillId="0" borderId="0" xfId="0" applyFont="1" applyAlignment="1">
      <alignment horizontal="right" vertical="center"/>
    </xf>
    <xf numFmtId="0" fontId="34" fillId="0" borderId="0" xfId="0" applyFont="1" applyAlignment="1">
      <alignment horizontal="right" vertical="center"/>
    </xf>
    <xf numFmtId="0" fontId="53" fillId="0" borderId="0" xfId="0" applyFont="1" applyAlignment="1" applyProtection="1">
      <alignment horizontal="right" vertical="center"/>
      <protection locked="0"/>
    </xf>
    <xf numFmtId="0" fontId="2" fillId="0" borderId="0" xfId="0" applyFont="1" applyAlignment="1">
      <alignment horizontal="right" vertical="center"/>
    </xf>
    <xf numFmtId="0" fontId="63" fillId="3" borderId="1" xfId="0" applyFont="1" applyFill="1" applyBorder="1" applyAlignment="1" applyProtection="1">
      <alignment horizontal="left" vertical="center"/>
      <protection locked="0"/>
    </xf>
    <xf numFmtId="0" fontId="32" fillId="0" borderId="0" xfId="0" applyFont="1" applyAlignment="1">
      <alignment horizontal="left" vertical="center"/>
    </xf>
    <xf numFmtId="0" fontId="14" fillId="0" borderId="7"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168" fontId="37" fillId="0" borderId="0" xfId="2" applyNumberFormat="1" applyFont="1" applyBorder="1" applyAlignment="1" applyProtection="1">
      <alignment horizontal="left" vertical="center"/>
    </xf>
    <xf numFmtId="168" fontId="27" fillId="11" borderId="8" xfId="2" applyNumberFormat="1" applyFont="1" applyFill="1" applyBorder="1" applyAlignment="1" applyProtection="1">
      <alignment horizontal="center" vertical="center" wrapText="1"/>
    </xf>
    <xf numFmtId="168" fontId="27" fillId="11" borderId="9" xfId="2" applyNumberFormat="1" applyFont="1" applyFill="1" applyBorder="1" applyAlignment="1" applyProtection="1">
      <alignment horizontal="center" vertical="center" wrapText="1"/>
    </xf>
    <xf numFmtId="168" fontId="27" fillId="11" borderId="10" xfId="2" applyNumberFormat="1" applyFont="1" applyFill="1" applyBorder="1" applyAlignment="1" applyProtection="1">
      <alignment horizontal="center" vertical="center" wrapText="1"/>
    </xf>
    <xf numFmtId="168" fontId="27" fillId="11" borderId="7" xfId="2" applyNumberFormat="1" applyFont="1" applyFill="1" applyBorder="1" applyAlignment="1" applyProtection="1">
      <alignment horizontal="center" vertical="center" wrapText="1"/>
    </xf>
    <xf numFmtId="168" fontId="27" fillId="11" borderId="0" xfId="2" applyNumberFormat="1" applyFont="1" applyFill="1" applyBorder="1" applyAlignment="1" applyProtection="1">
      <alignment horizontal="center" vertical="center" wrapText="1"/>
    </xf>
    <xf numFmtId="168" fontId="27" fillId="11" borderId="11" xfId="2" applyNumberFormat="1" applyFont="1" applyFill="1" applyBorder="1" applyAlignment="1" applyProtection="1">
      <alignment horizontal="center" vertical="center" wrapText="1"/>
    </xf>
    <xf numFmtId="168" fontId="27" fillId="11" borderId="12" xfId="2" applyNumberFormat="1" applyFont="1" applyFill="1" applyBorder="1" applyAlignment="1" applyProtection="1">
      <alignment horizontal="center" vertical="center" wrapText="1"/>
    </xf>
    <xf numFmtId="168" fontId="27" fillId="11" borderId="2" xfId="2" applyNumberFormat="1" applyFont="1" applyFill="1" applyBorder="1" applyAlignment="1" applyProtection="1">
      <alignment horizontal="center" vertical="center" wrapText="1"/>
    </xf>
    <xf numFmtId="168" fontId="27" fillId="11" borderId="13" xfId="2" applyNumberFormat="1" applyFont="1" applyFill="1" applyBorder="1" applyAlignment="1" applyProtection="1">
      <alignment horizontal="center" vertical="center" wrapText="1"/>
    </xf>
    <xf numFmtId="0" fontId="52" fillId="11" borderId="4" xfId="0" applyFont="1" applyFill="1" applyBorder="1" applyAlignment="1">
      <alignment horizontal="center" vertical="center"/>
    </xf>
    <xf numFmtId="0" fontId="52" fillId="11" borderId="6" xfId="0" applyFont="1" applyFill="1" applyBorder="1" applyAlignment="1">
      <alignment horizontal="center" vertical="center"/>
    </xf>
    <xf numFmtId="0" fontId="52" fillId="11" borderId="5" xfId="0" applyFont="1" applyFill="1" applyBorder="1" applyAlignment="1">
      <alignment horizontal="center" vertical="center"/>
    </xf>
    <xf numFmtId="168" fontId="50" fillId="5" borderId="7" xfId="2" applyNumberFormat="1" applyFont="1" applyFill="1" applyBorder="1" applyAlignment="1" applyProtection="1">
      <alignment horizontal="center" vertical="center"/>
    </xf>
    <xf numFmtId="168" fontId="50" fillId="5" borderId="0" xfId="2" applyNumberFormat="1" applyFont="1" applyFill="1" applyBorder="1" applyAlignment="1" applyProtection="1">
      <alignment horizontal="center" vertical="center"/>
    </xf>
    <xf numFmtId="168" fontId="37" fillId="0" borderId="9" xfId="2" applyNumberFormat="1" applyFont="1" applyBorder="1" applyAlignment="1" applyProtection="1">
      <alignment horizontal="left" vertical="center"/>
    </xf>
    <xf numFmtId="168" fontId="37" fillId="0" borderId="0" xfId="2" applyNumberFormat="1" applyFont="1" applyBorder="1" applyAlignment="1" applyProtection="1">
      <alignment horizontal="center" vertical="center"/>
    </xf>
    <xf numFmtId="0" fontId="41" fillId="3" borderId="4" xfId="0" applyFont="1" applyFill="1" applyBorder="1" applyAlignment="1">
      <alignment horizontal="center" vertical="center"/>
    </xf>
    <xf numFmtId="0" fontId="41" fillId="3" borderId="5" xfId="0" applyFont="1" applyFill="1" applyBorder="1" applyAlignment="1">
      <alignment horizontal="center" vertical="center"/>
    </xf>
    <xf numFmtId="168" fontId="37" fillId="5" borderId="7" xfId="2" applyNumberFormat="1" applyFont="1" applyFill="1" applyBorder="1" applyAlignment="1" applyProtection="1">
      <alignment horizontal="left" vertical="center"/>
    </xf>
    <xf numFmtId="168" fontId="37" fillId="5" borderId="0" xfId="2" applyNumberFormat="1" applyFont="1" applyFill="1" applyBorder="1" applyAlignment="1" applyProtection="1">
      <alignment horizontal="left" vertical="center"/>
    </xf>
    <xf numFmtId="0" fontId="36" fillId="0" borderId="0" xfId="0" applyFont="1" applyAlignment="1">
      <alignment horizontal="right" vertical="center"/>
    </xf>
    <xf numFmtId="0" fontId="22" fillId="5" borderId="0" xfId="0" applyFont="1" applyFill="1" applyAlignment="1">
      <alignment horizontal="right" vertical="center"/>
    </xf>
    <xf numFmtId="0" fontId="14" fillId="3" borderId="4" xfId="0" applyFont="1" applyFill="1" applyBorder="1" applyAlignment="1">
      <alignment horizontal="right" vertical="center"/>
    </xf>
    <xf numFmtId="0" fontId="14" fillId="3" borderId="6" xfId="0" applyFont="1" applyFill="1" applyBorder="1" applyAlignment="1">
      <alignment horizontal="right" vertical="center"/>
    </xf>
    <xf numFmtId="0" fontId="14" fillId="3" borderId="5" xfId="0" applyFont="1" applyFill="1" applyBorder="1" applyAlignment="1">
      <alignment horizontal="right" vertical="center"/>
    </xf>
    <xf numFmtId="168" fontId="37" fillId="0" borderId="7" xfId="2" applyNumberFormat="1" applyFont="1" applyBorder="1" applyAlignment="1" applyProtection="1">
      <alignment horizontal="left" vertical="center"/>
    </xf>
    <xf numFmtId="168" fontId="37" fillId="0" borderId="0" xfId="2" applyNumberFormat="1" applyFont="1" applyAlignment="1" applyProtection="1">
      <alignment horizontal="left" vertical="center"/>
    </xf>
    <xf numFmtId="0" fontId="42" fillId="5" borderId="7" xfId="0" applyFont="1" applyFill="1" applyBorder="1" applyAlignment="1">
      <alignment horizontal="center" vertical="center"/>
    </xf>
    <xf numFmtId="0" fontId="42" fillId="5" borderId="0" xfId="0" applyFont="1" applyFill="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0" fontId="33" fillId="3" borderId="4" xfId="0" applyFont="1" applyFill="1" applyBorder="1" applyAlignment="1">
      <alignment horizontal="left" vertical="center"/>
    </xf>
    <xf numFmtId="0" fontId="33" fillId="3" borderId="6" xfId="0" applyFont="1" applyFill="1" applyBorder="1" applyAlignment="1">
      <alignment horizontal="left" vertical="center"/>
    </xf>
    <xf numFmtId="0" fontId="33" fillId="3" borderId="5" xfId="0" applyFont="1" applyFill="1" applyBorder="1" applyAlignment="1">
      <alignment horizontal="left" vertical="center"/>
    </xf>
    <xf numFmtId="164" fontId="15" fillId="3" borderId="4" xfId="0" applyNumberFormat="1" applyFont="1" applyFill="1" applyBorder="1" applyAlignment="1">
      <alignment horizontal="right" vertical="center"/>
    </xf>
    <xf numFmtId="164" fontId="15" fillId="3" borderId="6" xfId="0" applyNumberFormat="1" applyFont="1" applyFill="1" applyBorder="1" applyAlignment="1">
      <alignment horizontal="right" vertical="center"/>
    </xf>
    <xf numFmtId="164" fontId="15" fillId="3" borderId="5" xfId="0" applyNumberFormat="1" applyFont="1" applyFill="1" applyBorder="1" applyAlignment="1">
      <alignment horizontal="right" vertical="center"/>
    </xf>
    <xf numFmtId="0" fontId="22" fillId="0" borderId="0" xfId="0" applyFont="1" applyAlignment="1">
      <alignment horizontal="right" vertical="center"/>
    </xf>
    <xf numFmtId="0" fontId="11" fillId="3" borderId="1" xfId="0" applyFont="1" applyFill="1" applyBorder="1" applyAlignment="1">
      <alignment horizontal="left" vertical="center"/>
    </xf>
    <xf numFmtId="168" fontId="37" fillId="0" borderId="0" xfId="2" applyNumberFormat="1" applyFont="1" applyAlignment="1" applyProtection="1">
      <alignment horizontal="right" vertical="top"/>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wrapText="1"/>
    </xf>
    <xf numFmtId="0" fontId="23" fillId="12" borderId="16" xfId="0" applyFont="1" applyFill="1" applyBorder="1" applyAlignment="1">
      <alignment horizontal="center" vertical="center" wrapText="1"/>
    </xf>
    <xf numFmtId="0" fontId="49" fillId="0" borderId="0" xfId="0" applyFont="1" applyAlignment="1">
      <alignment horizontal="right" vertical="center"/>
    </xf>
    <xf numFmtId="168" fontId="37" fillId="0" borderId="0" xfId="2" applyNumberFormat="1" applyFont="1" applyAlignment="1" applyProtection="1">
      <alignment horizontal="right" vertical="center"/>
    </xf>
    <xf numFmtId="168" fontId="37" fillId="5" borderId="7" xfId="2" applyNumberFormat="1" applyFont="1" applyFill="1" applyBorder="1" applyAlignment="1" applyProtection="1">
      <alignment horizontal="center" vertical="center"/>
    </xf>
    <xf numFmtId="168" fontId="37" fillId="5" borderId="0" xfId="2" applyNumberFormat="1" applyFont="1" applyFill="1" applyBorder="1" applyAlignment="1" applyProtection="1">
      <alignment horizontal="center" vertical="center"/>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cellXfs>
  <cellStyles count="3">
    <cellStyle name="Prozent" xfId="1" builtinId="5"/>
    <cellStyle name="Standard" xfId="0" builtinId="0"/>
    <cellStyle name="Währung" xfId="2" builtinId="4"/>
  </cellStyles>
  <dxfs count="17">
    <dxf>
      <font>
        <b/>
        <i val="0"/>
        <color rgb="FFFFFF00"/>
      </font>
      <fill>
        <patternFill>
          <bgColor theme="5"/>
        </patternFill>
      </fill>
    </dxf>
    <dxf>
      <fill>
        <patternFill>
          <bgColor theme="5"/>
        </patternFill>
      </fill>
    </dxf>
    <dxf>
      <font>
        <b/>
        <i val="0"/>
        <color theme="8" tint="-0.24994659260841701"/>
      </font>
      <fill>
        <patternFill>
          <bgColor theme="8" tint="0.79998168889431442"/>
        </patternFill>
      </fill>
    </dxf>
    <dxf>
      <font>
        <b/>
        <i val="0"/>
        <color rgb="FF006666"/>
      </font>
    </dxf>
    <dxf>
      <font>
        <b/>
        <i val="0"/>
      </font>
      <fill>
        <patternFill>
          <bgColor rgb="FFFF0000"/>
        </patternFill>
      </fill>
    </dxf>
    <dxf>
      <fill>
        <patternFill>
          <bgColor theme="8" tint="0.79998168889431442"/>
        </patternFill>
      </fill>
      <border>
        <left style="thin">
          <color auto="1"/>
        </left>
        <right style="thin">
          <color auto="1"/>
        </right>
        <top style="thin">
          <color auto="1"/>
        </top>
        <bottom style="thin">
          <color auto="1"/>
        </bottom>
        <vertical/>
        <horizontal/>
      </border>
    </dxf>
    <dxf>
      <font>
        <color theme="0"/>
      </font>
    </dxf>
    <dxf>
      <font>
        <b/>
        <i val="0"/>
        <color rgb="FFFFFF00"/>
      </font>
      <fill>
        <patternFill>
          <bgColor rgb="FFFF0000"/>
        </patternFill>
      </fill>
    </dxf>
    <dxf>
      <font>
        <b/>
        <i val="0"/>
      </font>
      <fill>
        <patternFill>
          <bgColor theme="5"/>
        </patternFill>
      </fill>
    </dxf>
    <dxf>
      <font>
        <b/>
        <i val="0"/>
        <color theme="7" tint="-0.24994659260841701"/>
      </font>
    </dxf>
    <dxf>
      <font>
        <b/>
        <i val="0"/>
        <color rgb="FFFFFF00"/>
      </font>
      <fill>
        <patternFill>
          <bgColor rgb="FFFF0000"/>
        </patternFill>
      </fill>
    </dxf>
    <dxf>
      <font>
        <b/>
        <i val="0"/>
        <color theme="0" tint="-0.499984740745262"/>
      </font>
      <fill>
        <patternFill>
          <bgColor theme="0" tint="-0.34998626667073579"/>
        </patternFill>
      </fill>
    </dxf>
    <dxf>
      <fill>
        <patternFill>
          <bgColor theme="8" tint="0.79998168889431442"/>
        </patternFill>
      </fill>
    </dxf>
    <dxf>
      <fill>
        <patternFill>
          <bgColor theme="5"/>
        </patternFill>
      </fill>
    </dxf>
    <dxf>
      <font>
        <b/>
        <i val="0"/>
        <color rgb="FFFFFF00"/>
      </font>
      <fill>
        <patternFill>
          <bgColor theme="8" tint="-0.24994659260841701"/>
        </patternFill>
      </fill>
    </dxf>
    <dxf>
      <font>
        <b/>
        <i val="0"/>
        <color rgb="FF0070C0"/>
      </font>
    </dxf>
    <dxf>
      <font>
        <b/>
        <i val="0"/>
        <color rgb="FF0070C0"/>
      </font>
    </dxf>
  </dxfs>
  <tableStyles count="0" defaultTableStyle="TableStyleMedium2" defaultPivotStyle="PivotStyleLight16"/>
  <colors>
    <mruColors>
      <color rgb="FF006666"/>
      <color rgb="FF66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D679-5EEB-47CE-897C-6C47D15FBBF9}">
  <sheetPr>
    <tabColor theme="8"/>
    <pageSetUpPr autoPageBreaks="0"/>
  </sheetPr>
  <dimension ref="A1:W66"/>
  <sheetViews>
    <sheetView showGridLines="0" showRowColHeaders="0" showZeros="0" tabSelected="1" workbookViewId="0">
      <pane ySplit="12" topLeftCell="A13" activePane="bottomLeft" state="frozen"/>
      <selection pane="bottomLeft" activeCell="W2" sqref="W2"/>
    </sheetView>
  </sheetViews>
  <sheetFormatPr baseColWidth="10" defaultColWidth="11.3984375" defaultRowHeight="13.9" x14ac:dyDescent="0.35"/>
  <cols>
    <col min="1" max="1" width="0.86328125" style="5" customWidth="1"/>
    <col min="2" max="2" width="2.59765625" style="6" customWidth="1"/>
    <col min="3" max="3" width="5.86328125" style="5" customWidth="1"/>
    <col min="4" max="4" width="3.59765625" style="5" customWidth="1"/>
    <col min="5" max="5" width="4.73046875" style="16" hidden="1" customWidth="1"/>
    <col min="6" max="6" width="11.59765625" style="5" customWidth="1"/>
    <col min="7" max="7" width="5.59765625" style="5" hidden="1" customWidth="1"/>
    <col min="8" max="8" width="2.73046875" style="5" hidden="1" customWidth="1"/>
    <col min="9" max="9" width="11.73046875" style="5" hidden="1" customWidth="1"/>
    <col min="10" max="10" width="4" style="16" hidden="1" customWidth="1"/>
    <col min="11" max="11" width="11.73046875" style="5" hidden="1" customWidth="1"/>
    <col min="12" max="12" width="2.73046875" style="16" hidden="1" customWidth="1"/>
    <col min="13" max="15" width="11.73046875" style="5" hidden="1" customWidth="1"/>
    <col min="16" max="16" width="11.73046875" style="49" hidden="1" customWidth="1"/>
    <col min="17" max="18" width="12.73046875" style="5" customWidth="1"/>
    <col min="19" max="19" width="10.73046875" style="5" customWidth="1"/>
    <col min="20" max="20" width="13.1328125" style="5" customWidth="1"/>
    <col min="21" max="21" width="13.73046875" style="5" customWidth="1"/>
    <col min="22" max="22" width="0.86328125" style="5" customWidth="1"/>
    <col min="23" max="23" width="13.59765625" style="5" customWidth="1"/>
    <col min="24" max="24" width="0.86328125" style="5" customWidth="1"/>
    <col min="25" max="16384" width="11.3984375" style="5"/>
  </cols>
  <sheetData>
    <row r="1" spans="1:23" ht="3" customHeight="1" x14ac:dyDescent="0.35">
      <c r="A1" s="1"/>
      <c r="E1" s="7"/>
      <c r="G1" s="8"/>
      <c r="H1" s="8"/>
      <c r="I1" s="8"/>
      <c r="J1" s="7"/>
      <c r="K1" s="8"/>
      <c r="L1" s="7"/>
      <c r="M1" s="8"/>
      <c r="N1" s="8"/>
      <c r="O1" s="8"/>
      <c r="P1" s="9"/>
    </row>
    <row r="2" spans="1:23" ht="22.5" x14ac:dyDescent="0.35">
      <c r="C2" s="164" t="s">
        <v>57</v>
      </c>
      <c r="D2" s="164"/>
      <c r="E2" s="164"/>
      <c r="F2" s="164"/>
      <c r="G2" s="117"/>
      <c r="H2" s="137"/>
      <c r="I2" s="137"/>
      <c r="J2" s="137"/>
      <c r="K2" s="137"/>
      <c r="L2" s="137"/>
      <c r="M2" s="137"/>
      <c r="N2" s="137"/>
      <c r="O2" s="137"/>
      <c r="P2" s="137"/>
      <c r="Q2" s="158" t="s">
        <v>26</v>
      </c>
      <c r="R2" s="158"/>
      <c r="S2" s="158"/>
      <c r="T2" s="158"/>
      <c r="U2" s="158"/>
      <c r="V2" s="148"/>
      <c r="W2" s="141" t="s">
        <v>60</v>
      </c>
    </row>
    <row r="3" spans="1:23" s="10" customFormat="1" ht="3" customHeight="1" x14ac:dyDescent="0.35">
      <c r="B3" s="11"/>
      <c r="E3" s="12"/>
      <c r="J3" s="12"/>
      <c r="L3" s="12"/>
      <c r="P3" s="13"/>
      <c r="U3" s="14"/>
      <c r="V3" s="14"/>
      <c r="W3" s="14"/>
    </row>
    <row r="4" spans="1:23" s="15" customFormat="1" x14ac:dyDescent="0.35">
      <c r="B4" s="162" t="s">
        <v>18</v>
      </c>
      <c r="C4" s="162"/>
      <c r="D4" s="162"/>
      <c r="E4" s="162"/>
      <c r="F4" s="162"/>
      <c r="G4" s="17"/>
      <c r="J4" s="17"/>
      <c r="L4" s="17"/>
      <c r="P4" s="18"/>
      <c r="Q4" s="163" t="s">
        <v>27</v>
      </c>
      <c r="R4" s="163"/>
      <c r="S4" s="163"/>
      <c r="T4" s="163"/>
      <c r="U4" s="163"/>
      <c r="V4" s="163"/>
      <c r="W4" s="163"/>
    </row>
    <row r="5" spans="1:23" s="15" customFormat="1" x14ac:dyDescent="0.35">
      <c r="B5" s="162" t="s">
        <v>24</v>
      </c>
      <c r="C5" s="162"/>
      <c r="D5" s="162"/>
      <c r="E5" s="162"/>
      <c r="F5" s="162"/>
      <c r="G5" s="17"/>
      <c r="J5" s="17"/>
      <c r="L5" s="17"/>
      <c r="P5" s="18"/>
      <c r="Q5" s="163" t="s">
        <v>28</v>
      </c>
      <c r="R5" s="163"/>
      <c r="S5" s="163"/>
      <c r="T5" s="163"/>
      <c r="U5" s="163"/>
      <c r="V5" s="163"/>
      <c r="W5" s="163"/>
    </row>
    <row r="6" spans="1:23" s="15" customFormat="1" ht="4.05" customHeight="1" x14ac:dyDescent="0.35">
      <c r="B6" s="19"/>
      <c r="E6" s="17"/>
      <c r="J6" s="17"/>
      <c r="L6" s="17"/>
      <c r="P6" s="18"/>
      <c r="Q6" s="20"/>
      <c r="R6" s="21"/>
      <c r="S6" s="21"/>
      <c r="T6" s="21"/>
      <c r="U6" s="21"/>
      <c r="V6" s="21"/>
      <c r="W6" s="20"/>
    </row>
    <row r="7" spans="1:23" s="15" customFormat="1" ht="13.15" x14ac:dyDescent="0.35">
      <c r="B7" s="19"/>
      <c r="C7" s="160" t="s">
        <v>15</v>
      </c>
      <c r="D7" s="160"/>
      <c r="E7" s="160"/>
      <c r="F7" s="160"/>
      <c r="G7" s="118"/>
      <c r="J7" s="17"/>
      <c r="L7" s="17"/>
      <c r="P7" s="18"/>
      <c r="Q7" s="144">
        <v>46023</v>
      </c>
      <c r="R7" s="140" t="s">
        <v>21</v>
      </c>
      <c r="S7" s="138">
        <v>45311</v>
      </c>
      <c r="T7" s="160" t="s">
        <v>5</v>
      </c>
      <c r="U7" s="160"/>
      <c r="W7" s="144" t="s">
        <v>8</v>
      </c>
    </row>
    <row r="8" spans="1:23" s="15" customFormat="1" ht="13.15" x14ac:dyDescent="0.35">
      <c r="B8" s="51" t="s">
        <v>30</v>
      </c>
      <c r="C8" s="161" t="s">
        <v>25</v>
      </c>
      <c r="D8" s="161"/>
      <c r="E8" s="161"/>
      <c r="F8" s="161"/>
      <c r="G8" s="136"/>
      <c r="J8" s="17"/>
      <c r="L8" s="17"/>
      <c r="N8" s="22"/>
      <c r="P8" s="18"/>
      <c r="Q8" s="145">
        <v>10000</v>
      </c>
      <c r="R8" s="140" t="s">
        <v>23</v>
      </c>
      <c r="S8" s="139">
        <v>6000</v>
      </c>
      <c r="T8" s="160" t="s">
        <v>6</v>
      </c>
      <c r="U8" s="160"/>
      <c r="W8" s="142">
        <f>IF(W7="linear",100/Q9/100,0)</f>
        <v>1</v>
      </c>
    </row>
    <row r="9" spans="1:23" s="15" customFormat="1" ht="13.15" x14ac:dyDescent="0.35">
      <c r="B9" s="19"/>
      <c r="C9" s="160" t="s">
        <v>16</v>
      </c>
      <c r="D9" s="160"/>
      <c r="E9" s="160"/>
      <c r="F9" s="160"/>
      <c r="G9" s="118"/>
      <c r="J9" s="17"/>
      <c r="L9" s="17"/>
      <c r="P9" s="18"/>
      <c r="Q9" s="146">
        <v>1</v>
      </c>
      <c r="R9" s="152" t="s">
        <v>22</v>
      </c>
      <c r="S9" s="153"/>
      <c r="T9" s="160" t="s">
        <v>9</v>
      </c>
      <c r="U9" s="160"/>
      <c r="W9" s="23">
        <f>SUM(Q12:R64)</f>
        <v>0</v>
      </c>
    </row>
    <row r="10" spans="1:23" s="15" customFormat="1" ht="13.15" x14ac:dyDescent="0.35">
      <c r="B10" s="19"/>
      <c r="C10" s="160" t="s">
        <v>17</v>
      </c>
      <c r="D10" s="160"/>
      <c r="E10" s="160"/>
      <c r="F10" s="160"/>
      <c r="G10" s="118"/>
      <c r="J10" s="17"/>
      <c r="L10" s="17"/>
      <c r="P10" s="18"/>
      <c r="Q10" s="145"/>
      <c r="R10" s="165" t="s">
        <v>61</v>
      </c>
      <c r="S10" s="166"/>
      <c r="T10" s="160" t="s">
        <v>19</v>
      </c>
      <c r="U10" s="160"/>
      <c r="W10" s="147">
        <f>IF(W7="linear",INT((Q8*W8)+0.99),0)</f>
        <v>10000</v>
      </c>
    </row>
    <row r="11" spans="1:23" s="15" customFormat="1" ht="13.25" customHeight="1" x14ac:dyDescent="0.3">
      <c r="A11" s="159" t="s">
        <v>62</v>
      </c>
      <c r="B11" s="159"/>
      <c r="C11" s="151"/>
      <c r="D11" s="143"/>
      <c r="E11" s="17"/>
      <c r="J11" s="17"/>
      <c r="L11" s="17"/>
      <c r="P11" s="18"/>
      <c r="Q11" s="24"/>
    </row>
    <row r="12" spans="1:23" s="15" customFormat="1" ht="13.15" x14ac:dyDescent="0.35">
      <c r="B12" s="50"/>
      <c r="C12" s="25" t="s">
        <v>0</v>
      </c>
      <c r="D12" s="25" t="s">
        <v>7</v>
      </c>
      <c r="E12" s="26">
        <f>+Q9*12</f>
        <v>12</v>
      </c>
      <c r="F12" s="25" t="s">
        <v>10</v>
      </c>
      <c r="G12" s="25"/>
      <c r="H12" s="25" t="s">
        <v>7</v>
      </c>
      <c r="I12" s="25" t="s">
        <v>12</v>
      </c>
      <c r="J12" s="26"/>
      <c r="K12" s="25"/>
      <c r="L12" s="26" t="s">
        <v>7</v>
      </c>
      <c r="M12" s="25" t="s">
        <v>11</v>
      </c>
      <c r="N12" s="27">
        <f>IF(W7="linear",+W10,0)</f>
        <v>10000</v>
      </c>
      <c r="O12" s="28"/>
      <c r="P12" s="29"/>
      <c r="Q12" s="25" t="s">
        <v>1</v>
      </c>
      <c r="R12" s="25" t="s">
        <v>2</v>
      </c>
      <c r="S12" s="25" t="s">
        <v>13</v>
      </c>
      <c r="T12" s="25" t="s">
        <v>3</v>
      </c>
      <c r="U12" s="25" t="s">
        <v>4</v>
      </c>
      <c r="W12" s="25" t="s">
        <v>14</v>
      </c>
    </row>
    <row r="13" spans="1:23" s="15" customFormat="1" ht="13.15" x14ac:dyDescent="0.35">
      <c r="B13" s="30" t="str">
        <f>IF(D13&gt;0,"","x")</f>
        <v/>
      </c>
      <c r="C13" s="31">
        <f>YEAR(Q7)</f>
        <v>2026</v>
      </c>
      <c r="D13" s="32">
        <f>13-MONTH(Q7)</f>
        <v>12</v>
      </c>
      <c r="E13" s="33">
        <f>+E12-D13</f>
        <v>0</v>
      </c>
      <c r="F13" s="34">
        <f>+Q8</f>
        <v>10000</v>
      </c>
      <c r="G13" s="150">
        <f>IF(B13="x","",+C13)</f>
        <v>2026</v>
      </c>
      <c r="H13" s="35">
        <f t="shared" ref="H13:H44" si="0">IF(J13=0,+D13,12-L13)</f>
        <v>12</v>
      </c>
      <c r="I13" s="36">
        <f>IF(F13&gt;0,+N12/12*H13,0)</f>
        <v>10000</v>
      </c>
      <c r="J13" s="33">
        <f t="shared" ref="J13:J44" si="1">IF(L13&gt;0,+E13+L13,0)</f>
        <v>0</v>
      </c>
      <c r="K13" s="37">
        <f t="shared" ref="K13:K44" si="2">IF(L13&gt;0,F13-I13+Q13+R13,0)</f>
        <v>0</v>
      </c>
      <c r="L13" s="38">
        <f t="shared" ref="L13:L44" si="3">IF(S13&gt;0,13-MONTH(S13),0)</f>
        <v>0</v>
      </c>
      <c r="M13" s="39">
        <f>IF(L13&gt;0,N13/12*L13,0)</f>
        <v>0</v>
      </c>
      <c r="N13" s="40">
        <f>IF(L13&gt;0,K13/J13*12,+N12)</f>
        <v>10000</v>
      </c>
      <c r="O13" s="34">
        <f>+I13+M13</f>
        <v>10000</v>
      </c>
      <c r="P13" s="41">
        <f t="shared" ref="P13:P62" si="4">IF($W$7="linear",IF(E13&gt;0,INT(O13+0.99),IF(F13=0,0,F13-$Q$10)),0)</f>
        <v>10000</v>
      </c>
      <c r="Q13" s="2"/>
      <c r="R13" s="2"/>
      <c r="S13" s="4"/>
      <c r="T13" s="34">
        <f t="shared" ref="T13:T44" si="5">-P13</f>
        <v>-10000</v>
      </c>
      <c r="U13" s="37">
        <f t="shared" ref="U13:U63" si="6">IF(T13&lt;=0,+F13+Q13+R13+T13,0)</f>
        <v>0</v>
      </c>
      <c r="V13" s="42"/>
      <c r="W13" s="43">
        <f>IF(T13&lt;0,-T13,0)</f>
        <v>10000</v>
      </c>
    </row>
    <row r="14" spans="1:23" s="15" customFormat="1" ht="13.15" x14ac:dyDescent="0.35">
      <c r="B14" s="30" t="str">
        <f t="shared" ref="B14:B63" si="7">IF(D14&gt;0,"","x")</f>
        <v>x</v>
      </c>
      <c r="C14" s="31">
        <f>+C13+1</f>
        <v>2027</v>
      </c>
      <c r="D14" s="44">
        <f>IF(E13&gt;11,12,E13)</f>
        <v>0</v>
      </c>
      <c r="E14" s="33">
        <f t="shared" ref="E14:E30" si="8">+E13-D14</f>
        <v>0</v>
      </c>
      <c r="F14" s="34">
        <f t="shared" ref="F14:F45" si="9">IF(+U13&gt;$Q$10,U13,0)</f>
        <v>0</v>
      </c>
      <c r="G14" s="150" t="str">
        <f t="shared" ref="G14:G63" si="10">IF(B14="x","",+C14)</f>
        <v/>
      </c>
      <c r="H14" s="35">
        <f t="shared" si="0"/>
        <v>0</v>
      </c>
      <c r="I14" s="36">
        <f t="shared" ref="I14:I63" si="11">IF(F14&gt;0,+N13/12*H14,0)</f>
        <v>0</v>
      </c>
      <c r="J14" s="33">
        <f t="shared" si="1"/>
        <v>0</v>
      </c>
      <c r="K14" s="37">
        <f t="shared" si="2"/>
        <v>0</v>
      </c>
      <c r="L14" s="38">
        <f t="shared" si="3"/>
        <v>0</v>
      </c>
      <c r="M14" s="39">
        <f t="shared" ref="M14:M63" si="12">IF(L14&gt;0,N14/12*L14,0)</f>
        <v>0</v>
      </c>
      <c r="N14" s="40">
        <f t="shared" ref="N14:N63" si="13">IF(L14&gt;0,K14/J14*12,+N13)</f>
        <v>10000</v>
      </c>
      <c r="O14" s="34">
        <f t="shared" ref="O14:O63" si="14">+I14+M14</f>
        <v>0</v>
      </c>
      <c r="P14" s="41">
        <f t="shared" si="4"/>
        <v>0</v>
      </c>
      <c r="Q14" s="2"/>
      <c r="R14" s="2"/>
      <c r="S14" s="4"/>
      <c r="T14" s="34">
        <f t="shared" si="5"/>
        <v>0</v>
      </c>
      <c r="U14" s="37">
        <f t="shared" si="6"/>
        <v>0</v>
      </c>
      <c r="W14" s="43">
        <f>IF(T14&lt;0,+W13-T14,0)</f>
        <v>0</v>
      </c>
    </row>
    <row r="15" spans="1:23" s="15" customFormat="1" ht="13.15" x14ac:dyDescent="0.35">
      <c r="B15" s="30" t="str">
        <f t="shared" si="7"/>
        <v>x</v>
      </c>
      <c r="C15" s="31">
        <f t="shared" ref="C15:C63" si="15">+C14+1</f>
        <v>2028</v>
      </c>
      <c r="D15" s="44">
        <f t="shared" ref="D15:D33" si="16">IF(E14&gt;11,12,E14)</f>
        <v>0</v>
      </c>
      <c r="E15" s="33">
        <f t="shared" si="8"/>
        <v>0</v>
      </c>
      <c r="F15" s="34">
        <f t="shared" si="9"/>
        <v>0</v>
      </c>
      <c r="G15" s="150" t="str">
        <f t="shared" si="10"/>
        <v/>
      </c>
      <c r="H15" s="35">
        <f t="shared" si="0"/>
        <v>0</v>
      </c>
      <c r="I15" s="36">
        <f t="shared" si="11"/>
        <v>0</v>
      </c>
      <c r="J15" s="33">
        <f t="shared" si="1"/>
        <v>0</v>
      </c>
      <c r="K15" s="37">
        <f t="shared" si="2"/>
        <v>0</v>
      </c>
      <c r="L15" s="38">
        <f t="shared" si="3"/>
        <v>0</v>
      </c>
      <c r="M15" s="39">
        <f t="shared" si="12"/>
        <v>0</v>
      </c>
      <c r="N15" s="40">
        <f t="shared" si="13"/>
        <v>10000</v>
      </c>
      <c r="O15" s="34">
        <f t="shared" si="14"/>
        <v>0</v>
      </c>
      <c r="P15" s="41">
        <f t="shared" si="4"/>
        <v>0</v>
      </c>
      <c r="Q15" s="2"/>
      <c r="R15" s="2"/>
      <c r="S15" s="4"/>
      <c r="T15" s="34">
        <f t="shared" si="5"/>
        <v>0</v>
      </c>
      <c r="U15" s="37">
        <f t="shared" si="6"/>
        <v>0</v>
      </c>
      <c r="W15" s="43">
        <f t="shared" ref="W15:W23" si="17">IF(T15&lt;0,+W14-T15,0)</f>
        <v>0</v>
      </c>
    </row>
    <row r="16" spans="1:23" s="15" customFormat="1" ht="13.15" x14ac:dyDescent="0.35">
      <c r="B16" s="30" t="str">
        <f t="shared" si="7"/>
        <v>x</v>
      </c>
      <c r="C16" s="31">
        <f t="shared" si="15"/>
        <v>2029</v>
      </c>
      <c r="D16" s="44">
        <f t="shared" si="16"/>
        <v>0</v>
      </c>
      <c r="E16" s="33">
        <f t="shared" si="8"/>
        <v>0</v>
      </c>
      <c r="F16" s="34">
        <f t="shared" si="9"/>
        <v>0</v>
      </c>
      <c r="G16" s="150" t="str">
        <f t="shared" si="10"/>
        <v/>
      </c>
      <c r="H16" s="35">
        <f t="shared" si="0"/>
        <v>0</v>
      </c>
      <c r="I16" s="36">
        <f t="shared" si="11"/>
        <v>0</v>
      </c>
      <c r="J16" s="33">
        <f t="shared" si="1"/>
        <v>0</v>
      </c>
      <c r="K16" s="37">
        <f t="shared" si="2"/>
        <v>0</v>
      </c>
      <c r="L16" s="38">
        <f t="shared" si="3"/>
        <v>0</v>
      </c>
      <c r="M16" s="39">
        <f t="shared" si="12"/>
        <v>0</v>
      </c>
      <c r="N16" s="40">
        <f t="shared" si="13"/>
        <v>10000</v>
      </c>
      <c r="O16" s="34">
        <f t="shared" si="14"/>
        <v>0</v>
      </c>
      <c r="P16" s="41">
        <f t="shared" si="4"/>
        <v>0</v>
      </c>
      <c r="Q16" s="2"/>
      <c r="R16" s="2"/>
      <c r="S16" s="4"/>
      <c r="T16" s="34">
        <f t="shared" si="5"/>
        <v>0</v>
      </c>
      <c r="U16" s="37">
        <f t="shared" si="6"/>
        <v>0</v>
      </c>
      <c r="W16" s="43">
        <f t="shared" si="17"/>
        <v>0</v>
      </c>
    </row>
    <row r="17" spans="2:23" s="15" customFormat="1" ht="13.15" x14ac:dyDescent="0.35">
      <c r="B17" s="30" t="str">
        <f t="shared" si="7"/>
        <v>x</v>
      </c>
      <c r="C17" s="31">
        <f t="shared" si="15"/>
        <v>2030</v>
      </c>
      <c r="D17" s="44">
        <f t="shared" si="16"/>
        <v>0</v>
      </c>
      <c r="E17" s="33">
        <f t="shared" si="8"/>
        <v>0</v>
      </c>
      <c r="F17" s="34">
        <f t="shared" si="9"/>
        <v>0</v>
      </c>
      <c r="G17" s="150" t="str">
        <f t="shared" si="10"/>
        <v/>
      </c>
      <c r="H17" s="35">
        <f t="shared" si="0"/>
        <v>0</v>
      </c>
      <c r="I17" s="36">
        <f t="shared" si="11"/>
        <v>0</v>
      </c>
      <c r="J17" s="33">
        <f t="shared" si="1"/>
        <v>0</v>
      </c>
      <c r="K17" s="37">
        <f t="shared" si="2"/>
        <v>0</v>
      </c>
      <c r="L17" s="38">
        <f t="shared" si="3"/>
        <v>0</v>
      </c>
      <c r="M17" s="39">
        <f t="shared" si="12"/>
        <v>0</v>
      </c>
      <c r="N17" s="40">
        <f t="shared" si="13"/>
        <v>10000</v>
      </c>
      <c r="O17" s="34">
        <f t="shared" si="14"/>
        <v>0</v>
      </c>
      <c r="P17" s="41">
        <f t="shared" si="4"/>
        <v>0</v>
      </c>
      <c r="Q17" s="2"/>
      <c r="R17" s="2"/>
      <c r="S17" s="4"/>
      <c r="T17" s="34">
        <f t="shared" si="5"/>
        <v>0</v>
      </c>
      <c r="U17" s="37">
        <f t="shared" si="6"/>
        <v>0</v>
      </c>
      <c r="W17" s="43">
        <f t="shared" si="17"/>
        <v>0</v>
      </c>
    </row>
    <row r="18" spans="2:23" s="15" customFormat="1" ht="13.15" x14ac:dyDescent="0.35">
      <c r="B18" s="30" t="str">
        <f t="shared" si="7"/>
        <v>x</v>
      </c>
      <c r="C18" s="31">
        <f t="shared" si="15"/>
        <v>2031</v>
      </c>
      <c r="D18" s="44">
        <f t="shared" si="16"/>
        <v>0</v>
      </c>
      <c r="E18" s="33">
        <f t="shared" si="8"/>
        <v>0</v>
      </c>
      <c r="F18" s="34">
        <f t="shared" si="9"/>
        <v>0</v>
      </c>
      <c r="G18" s="150" t="str">
        <f t="shared" si="10"/>
        <v/>
      </c>
      <c r="H18" s="35">
        <f t="shared" si="0"/>
        <v>0</v>
      </c>
      <c r="I18" s="36">
        <f t="shared" si="11"/>
        <v>0</v>
      </c>
      <c r="J18" s="33">
        <f t="shared" si="1"/>
        <v>0</v>
      </c>
      <c r="K18" s="37">
        <f t="shared" si="2"/>
        <v>0</v>
      </c>
      <c r="L18" s="38">
        <f t="shared" si="3"/>
        <v>0</v>
      </c>
      <c r="M18" s="39">
        <f t="shared" si="12"/>
        <v>0</v>
      </c>
      <c r="N18" s="40">
        <f t="shared" si="13"/>
        <v>10000</v>
      </c>
      <c r="O18" s="34">
        <f t="shared" si="14"/>
        <v>0</v>
      </c>
      <c r="P18" s="41">
        <f t="shared" si="4"/>
        <v>0</v>
      </c>
      <c r="Q18" s="2"/>
      <c r="R18" s="2"/>
      <c r="S18" s="4"/>
      <c r="T18" s="34">
        <f t="shared" si="5"/>
        <v>0</v>
      </c>
      <c r="U18" s="37">
        <f t="shared" si="6"/>
        <v>0</v>
      </c>
      <c r="W18" s="43">
        <f t="shared" si="17"/>
        <v>0</v>
      </c>
    </row>
    <row r="19" spans="2:23" s="15" customFormat="1" ht="13.15" x14ac:dyDescent="0.35">
      <c r="B19" s="30" t="str">
        <f t="shared" si="7"/>
        <v>x</v>
      </c>
      <c r="C19" s="31">
        <f t="shared" si="15"/>
        <v>2032</v>
      </c>
      <c r="D19" s="44">
        <f t="shared" si="16"/>
        <v>0</v>
      </c>
      <c r="E19" s="33">
        <f t="shared" si="8"/>
        <v>0</v>
      </c>
      <c r="F19" s="34">
        <f t="shared" si="9"/>
        <v>0</v>
      </c>
      <c r="G19" s="150" t="str">
        <f t="shared" si="10"/>
        <v/>
      </c>
      <c r="H19" s="35">
        <f t="shared" si="0"/>
        <v>0</v>
      </c>
      <c r="I19" s="36">
        <f t="shared" si="11"/>
        <v>0</v>
      </c>
      <c r="J19" s="33">
        <f t="shared" si="1"/>
        <v>0</v>
      </c>
      <c r="K19" s="37">
        <f t="shared" si="2"/>
        <v>0</v>
      </c>
      <c r="L19" s="38">
        <f t="shared" si="3"/>
        <v>0</v>
      </c>
      <c r="M19" s="39">
        <f t="shared" si="12"/>
        <v>0</v>
      </c>
      <c r="N19" s="40">
        <f t="shared" si="13"/>
        <v>10000</v>
      </c>
      <c r="O19" s="34">
        <f t="shared" si="14"/>
        <v>0</v>
      </c>
      <c r="P19" s="41">
        <f t="shared" si="4"/>
        <v>0</v>
      </c>
      <c r="Q19" s="3"/>
      <c r="R19" s="2"/>
      <c r="S19" s="4"/>
      <c r="T19" s="34">
        <f t="shared" si="5"/>
        <v>0</v>
      </c>
      <c r="U19" s="37">
        <f t="shared" si="6"/>
        <v>0</v>
      </c>
      <c r="W19" s="43">
        <f t="shared" si="17"/>
        <v>0</v>
      </c>
    </row>
    <row r="20" spans="2:23" s="15" customFormat="1" ht="13.15" x14ac:dyDescent="0.35">
      <c r="B20" s="30" t="str">
        <f t="shared" si="7"/>
        <v>x</v>
      </c>
      <c r="C20" s="31">
        <f t="shared" si="15"/>
        <v>2033</v>
      </c>
      <c r="D20" s="44">
        <f t="shared" si="16"/>
        <v>0</v>
      </c>
      <c r="E20" s="33">
        <f t="shared" si="8"/>
        <v>0</v>
      </c>
      <c r="F20" s="34">
        <f t="shared" si="9"/>
        <v>0</v>
      </c>
      <c r="G20" s="150" t="str">
        <f t="shared" si="10"/>
        <v/>
      </c>
      <c r="H20" s="35">
        <f t="shared" si="0"/>
        <v>0</v>
      </c>
      <c r="I20" s="36">
        <f t="shared" si="11"/>
        <v>0</v>
      </c>
      <c r="J20" s="33">
        <f t="shared" si="1"/>
        <v>0</v>
      </c>
      <c r="K20" s="37">
        <f t="shared" si="2"/>
        <v>0</v>
      </c>
      <c r="L20" s="38">
        <f t="shared" si="3"/>
        <v>0</v>
      </c>
      <c r="M20" s="39">
        <f t="shared" si="12"/>
        <v>0</v>
      </c>
      <c r="N20" s="40">
        <f t="shared" si="13"/>
        <v>10000</v>
      </c>
      <c r="O20" s="34">
        <f t="shared" si="14"/>
        <v>0</v>
      </c>
      <c r="P20" s="41">
        <f t="shared" si="4"/>
        <v>0</v>
      </c>
      <c r="Q20" s="2"/>
      <c r="R20" s="2"/>
      <c r="S20" s="4"/>
      <c r="T20" s="34">
        <f t="shared" si="5"/>
        <v>0</v>
      </c>
      <c r="U20" s="37">
        <f t="shared" si="6"/>
        <v>0</v>
      </c>
      <c r="W20" s="43">
        <f t="shared" si="17"/>
        <v>0</v>
      </c>
    </row>
    <row r="21" spans="2:23" s="15" customFormat="1" ht="13.15" x14ac:dyDescent="0.35">
      <c r="B21" s="30" t="str">
        <f t="shared" si="7"/>
        <v>x</v>
      </c>
      <c r="C21" s="31">
        <f t="shared" si="15"/>
        <v>2034</v>
      </c>
      <c r="D21" s="44">
        <f t="shared" si="16"/>
        <v>0</v>
      </c>
      <c r="E21" s="33">
        <f t="shared" si="8"/>
        <v>0</v>
      </c>
      <c r="F21" s="34">
        <f t="shared" si="9"/>
        <v>0</v>
      </c>
      <c r="G21" s="150" t="str">
        <f t="shared" si="10"/>
        <v/>
      </c>
      <c r="H21" s="35">
        <f t="shared" si="0"/>
        <v>0</v>
      </c>
      <c r="I21" s="36">
        <f t="shared" si="11"/>
        <v>0</v>
      </c>
      <c r="J21" s="33">
        <f t="shared" si="1"/>
        <v>0</v>
      </c>
      <c r="K21" s="37">
        <f t="shared" si="2"/>
        <v>0</v>
      </c>
      <c r="L21" s="38">
        <f t="shared" si="3"/>
        <v>0</v>
      </c>
      <c r="M21" s="39">
        <f t="shared" si="12"/>
        <v>0</v>
      </c>
      <c r="N21" s="40">
        <f t="shared" si="13"/>
        <v>10000</v>
      </c>
      <c r="O21" s="34">
        <f t="shared" si="14"/>
        <v>0</v>
      </c>
      <c r="P21" s="41">
        <f t="shared" si="4"/>
        <v>0</v>
      </c>
      <c r="Q21" s="2"/>
      <c r="R21" s="2"/>
      <c r="S21" s="4"/>
      <c r="T21" s="34">
        <f t="shared" si="5"/>
        <v>0</v>
      </c>
      <c r="U21" s="37">
        <f t="shared" si="6"/>
        <v>0</v>
      </c>
      <c r="W21" s="43">
        <f t="shared" si="17"/>
        <v>0</v>
      </c>
    </row>
    <row r="22" spans="2:23" s="15" customFormat="1" ht="13.25" customHeight="1" x14ac:dyDescent="0.35">
      <c r="B22" s="30" t="str">
        <f t="shared" si="7"/>
        <v>x</v>
      </c>
      <c r="C22" s="31">
        <f t="shared" si="15"/>
        <v>2035</v>
      </c>
      <c r="D22" s="44">
        <f t="shared" si="16"/>
        <v>0</v>
      </c>
      <c r="E22" s="33">
        <f t="shared" si="8"/>
        <v>0</v>
      </c>
      <c r="F22" s="34">
        <f t="shared" si="9"/>
        <v>0</v>
      </c>
      <c r="G22" s="150" t="str">
        <f t="shared" si="10"/>
        <v/>
      </c>
      <c r="H22" s="35">
        <f t="shared" si="0"/>
        <v>0</v>
      </c>
      <c r="I22" s="36">
        <f t="shared" si="11"/>
        <v>0</v>
      </c>
      <c r="J22" s="33">
        <f t="shared" si="1"/>
        <v>0</v>
      </c>
      <c r="K22" s="37">
        <f t="shared" si="2"/>
        <v>0</v>
      </c>
      <c r="L22" s="38">
        <f t="shared" si="3"/>
        <v>0</v>
      </c>
      <c r="M22" s="39">
        <f t="shared" si="12"/>
        <v>0</v>
      </c>
      <c r="N22" s="40">
        <f t="shared" si="13"/>
        <v>10000</v>
      </c>
      <c r="O22" s="34">
        <f t="shared" si="14"/>
        <v>0</v>
      </c>
      <c r="P22" s="41">
        <f t="shared" si="4"/>
        <v>0</v>
      </c>
      <c r="Q22" s="2"/>
      <c r="R22" s="2"/>
      <c r="S22" s="4"/>
      <c r="T22" s="34">
        <f t="shared" si="5"/>
        <v>0</v>
      </c>
      <c r="U22" s="37">
        <f t="shared" si="6"/>
        <v>0</v>
      </c>
      <c r="W22" s="43">
        <f t="shared" si="17"/>
        <v>0</v>
      </c>
    </row>
    <row r="23" spans="2:23" s="15" customFormat="1" ht="13.15" x14ac:dyDescent="0.35">
      <c r="B23" s="30" t="str">
        <f t="shared" si="7"/>
        <v>x</v>
      </c>
      <c r="C23" s="31">
        <f t="shared" si="15"/>
        <v>2036</v>
      </c>
      <c r="D23" s="44">
        <f t="shared" si="16"/>
        <v>0</v>
      </c>
      <c r="E23" s="33">
        <f t="shared" si="8"/>
        <v>0</v>
      </c>
      <c r="F23" s="34">
        <f t="shared" si="9"/>
        <v>0</v>
      </c>
      <c r="G23" s="150" t="str">
        <f t="shared" si="10"/>
        <v/>
      </c>
      <c r="H23" s="35">
        <f t="shared" si="0"/>
        <v>0</v>
      </c>
      <c r="I23" s="36">
        <f t="shared" si="11"/>
        <v>0</v>
      </c>
      <c r="J23" s="33">
        <f t="shared" si="1"/>
        <v>0</v>
      </c>
      <c r="K23" s="37">
        <f t="shared" si="2"/>
        <v>0</v>
      </c>
      <c r="L23" s="38">
        <f t="shared" si="3"/>
        <v>0</v>
      </c>
      <c r="M23" s="39">
        <f t="shared" si="12"/>
        <v>0</v>
      </c>
      <c r="N23" s="40">
        <f t="shared" si="13"/>
        <v>10000</v>
      </c>
      <c r="O23" s="34">
        <f t="shared" si="14"/>
        <v>0</v>
      </c>
      <c r="P23" s="41">
        <f t="shared" si="4"/>
        <v>0</v>
      </c>
      <c r="Q23" s="2"/>
      <c r="R23" s="2"/>
      <c r="S23" s="4"/>
      <c r="T23" s="34">
        <f t="shared" si="5"/>
        <v>0</v>
      </c>
      <c r="U23" s="37">
        <f t="shared" si="6"/>
        <v>0</v>
      </c>
      <c r="W23" s="43">
        <f t="shared" si="17"/>
        <v>0</v>
      </c>
    </row>
    <row r="24" spans="2:23" s="15" customFormat="1" ht="13.15" x14ac:dyDescent="0.35">
      <c r="B24" s="30" t="str">
        <f t="shared" si="7"/>
        <v>x</v>
      </c>
      <c r="C24" s="31">
        <f t="shared" si="15"/>
        <v>2037</v>
      </c>
      <c r="D24" s="44">
        <f t="shared" si="16"/>
        <v>0</v>
      </c>
      <c r="E24" s="33">
        <f t="shared" si="8"/>
        <v>0</v>
      </c>
      <c r="F24" s="34">
        <f t="shared" si="9"/>
        <v>0</v>
      </c>
      <c r="G24" s="150" t="str">
        <f t="shared" si="10"/>
        <v/>
      </c>
      <c r="H24" s="35">
        <f t="shared" si="0"/>
        <v>0</v>
      </c>
      <c r="I24" s="36">
        <f t="shared" si="11"/>
        <v>0</v>
      </c>
      <c r="J24" s="33">
        <f t="shared" si="1"/>
        <v>0</v>
      </c>
      <c r="K24" s="37">
        <f t="shared" si="2"/>
        <v>0</v>
      </c>
      <c r="L24" s="38">
        <f t="shared" si="3"/>
        <v>0</v>
      </c>
      <c r="M24" s="39">
        <f t="shared" si="12"/>
        <v>0</v>
      </c>
      <c r="N24" s="40">
        <f t="shared" si="13"/>
        <v>10000</v>
      </c>
      <c r="O24" s="34">
        <f t="shared" si="14"/>
        <v>0</v>
      </c>
      <c r="P24" s="41">
        <f t="shared" si="4"/>
        <v>0</v>
      </c>
      <c r="Q24" s="2"/>
      <c r="R24" s="2"/>
      <c r="S24" s="4"/>
      <c r="T24" s="34">
        <f t="shared" si="5"/>
        <v>0</v>
      </c>
      <c r="U24" s="37">
        <f t="shared" si="6"/>
        <v>0</v>
      </c>
      <c r="W24" s="43">
        <f t="shared" ref="W24:W40" si="18">IF(T24&lt;0,+W23-T24,0)</f>
        <v>0</v>
      </c>
    </row>
    <row r="25" spans="2:23" s="15" customFormat="1" ht="13.15" x14ac:dyDescent="0.35">
      <c r="B25" s="30" t="str">
        <f t="shared" si="7"/>
        <v>x</v>
      </c>
      <c r="C25" s="31">
        <f t="shared" si="15"/>
        <v>2038</v>
      </c>
      <c r="D25" s="44">
        <f t="shared" si="16"/>
        <v>0</v>
      </c>
      <c r="E25" s="33">
        <f t="shared" si="8"/>
        <v>0</v>
      </c>
      <c r="F25" s="34">
        <f t="shared" si="9"/>
        <v>0</v>
      </c>
      <c r="G25" s="150" t="str">
        <f t="shared" si="10"/>
        <v/>
      </c>
      <c r="H25" s="35">
        <f t="shared" si="0"/>
        <v>0</v>
      </c>
      <c r="I25" s="36">
        <f t="shared" si="11"/>
        <v>0</v>
      </c>
      <c r="J25" s="33">
        <f t="shared" si="1"/>
        <v>0</v>
      </c>
      <c r="K25" s="37">
        <f t="shared" si="2"/>
        <v>0</v>
      </c>
      <c r="L25" s="38">
        <f t="shared" si="3"/>
        <v>0</v>
      </c>
      <c r="M25" s="39">
        <f t="shared" si="12"/>
        <v>0</v>
      </c>
      <c r="N25" s="40">
        <f t="shared" si="13"/>
        <v>10000</v>
      </c>
      <c r="O25" s="34">
        <f t="shared" si="14"/>
        <v>0</v>
      </c>
      <c r="P25" s="41">
        <f t="shared" si="4"/>
        <v>0</v>
      </c>
      <c r="Q25" s="2"/>
      <c r="R25" s="2"/>
      <c r="S25" s="4"/>
      <c r="T25" s="34">
        <f t="shared" si="5"/>
        <v>0</v>
      </c>
      <c r="U25" s="37">
        <f t="shared" si="6"/>
        <v>0</v>
      </c>
      <c r="W25" s="43">
        <f t="shared" si="18"/>
        <v>0</v>
      </c>
    </row>
    <row r="26" spans="2:23" s="15" customFormat="1" ht="13.15" x14ac:dyDescent="0.35">
      <c r="B26" s="30" t="str">
        <f t="shared" si="7"/>
        <v>x</v>
      </c>
      <c r="C26" s="31">
        <f t="shared" si="15"/>
        <v>2039</v>
      </c>
      <c r="D26" s="44">
        <f t="shared" si="16"/>
        <v>0</v>
      </c>
      <c r="E26" s="33">
        <f t="shared" si="8"/>
        <v>0</v>
      </c>
      <c r="F26" s="34">
        <f t="shared" si="9"/>
        <v>0</v>
      </c>
      <c r="G26" s="150" t="str">
        <f t="shared" si="10"/>
        <v/>
      </c>
      <c r="H26" s="35">
        <f t="shared" si="0"/>
        <v>0</v>
      </c>
      <c r="I26" s="36">
        <f t="shared" si="11"/>
        <v>0</v>
      </c>
      <c r="J26" s="33">
        <f t="shared" si="1"/>
        <v>0</v>
      </c>
      <c r="K26" s="37">
        <f t="shared" si="2"/>
        <v>0</v>
      </c>
      <c r="L26" s="38">
        <f t="shared" si="3"/>
        <v>0</v>
      </c>
      <c r="M26" s="39">
        <f t="shared" si="12"/>
        <v>0</v>
      </c>
      <c r="N26" s="40">
        <f t="shared" si="13"/>
        <v>10000</v>
      </c>
      <c r="O26" s="34">
        <f t="shared" si="14"/>
        <v>0</v>
      </c>
      <c r="P26" s="41">
        <f t="shared" si="4"/>
        <v>0</v>
      </c>
      <c r="Q26" s="2"/>
      <c r="R26" s="2"/>
      <c r="S26" s="4"/>
      <c r="T26" s="34">
        <f t="shared" si="5"/>
        <v>0</v>
      </c>
      <c r="U26" s="37">
        <f t="shared" si="6"/>
        <v>0</v>
      </c>
      <c r="W26" s="43">
        <f t="shared" si="18"/>
        <v>0</v>
      </c>
    </row>
    <row r="27" spans="2:23" s="15" customFormat="1" ht="13.15" x14ac:dyDescent="0.35">
      <c r="B27" s="30" t="str">
        <f t="shared" si="7"/>
        <v>x</v>
      </c>
      <c r="C27" s="31">
        <f t="shared" si="15"/>
        <v>2040</v>
      </c>
      <c r="D27" s="44">
        <f t="shared" si="16"/>
        <v>0</v>
      </c>
      <c r="E27" s="33">
        <f t="shared" si="8"/>
        <v>0</v>
      </c>
      <c r="F27" s="34">
        <f t="shared" si="9"/>
        <v>0</v>
      </c>
      <c r="G27" s="150" t="str">
        <f t="shared" si="10"/>
        <v/>
      </c>
      <c r="H27" s="35">
        <f t="shared" si="0"/>
        <v>0</v>
      </c>
      <c r="I27" s="36">
        <f t="shared" si="11"/>
        <v>0</v>
      </c>
      <c r="J27" s="33">
        <f t="shared" si="1"/>
        <v>0</v>
      </c>
      <c r="K27" s="37">
        <f t="shared" si="2"/>
        <v>0</v>
      </c>
      <c r="L27" s="38">
        <f t="shared" si="3"/>
        <v>0</v>
      </c>
      <c r="M27" s="39">
        <f t="shared" si="12"/>
        <v>0</v>
      </c>
      <c r="N27" s="40">
        <f t="shared" si="13"/>
        <v>10000</v>
      </c>
      <c r="O27" s="34">
        <f t="shared" si="14"/>
        <v>0</v>
      </c>
      <c r="P27" s="41">
        <f t="shared" si="4"/>
        <v>0</v>
      </c>
      <c r="Q27" s="2"/>
      <c r="R27" s="2"/>
      <c r="S27" s="4"/>
      <c r="T27" s="34">
        <f t="shared" si="5"/>
        <v>0</v>
      </c>
      <c r="U27" s="37">
        <f t="shared" si="6"/>
        <v>0</v>
      </c>
      <c r="W27" s="43">
        <f t="shared" si="18"/>
        <v>0</v>
      </c>
    </row>
    <row r="28" spans="2:23" s="15" customFormat="1" ht="13.15" x14ac:dyDescent="0.35">
      <c r="B28" s="30" t="str">
        <f t="shared" si="7"/>
        <v>x</v>
      </c>
      <c r="C28" s="31">
        <f t="shared" si="15"/>
        <v>2041</v>
      </c>
      <c r="D28" s="44">
        <f t="shared" si="16"/>
        <v>0</v>
      </c>
      <c r="E28" s="33">
        <f t="shared" si="8"/>
        <v>0</v>
      </c>
      <c r="F28" s="34">
        <f t="shared" si="9"/>
        <v>0</v>
      </c>
      <c r="G28" s="150" t="str">
        <f t="shared" si="10"/>
        <v/>
      </c>
      <c r="H28" s="35">
        <f t="shared" si="0"/>
        <v>0</v>
      </c>
      <c r="I28" s="36">
        <f t="shared" si="11"/>
        <v>0</v>
      </c>
      <c r="J28" s="33">
        <f t="shared" si="1"/>
        <v>0</v>
      </c>
      <c r="K28" s="37">
        <f t="shared" si="2"/>
        <v>0</v>
      </c>
      <c r="L28" s="38">
        <f t="shared" si="3"/>
        <v>0</v>
      </c>
      <c r="M28" s="39">
        <f t="shared" si="12"/>
        <v>0</v>
      </c>
      <c r="N28" s="40">
        <f t="shared" si="13"/>
        <v>10000</v>
      </c>
      <c r="O28" s="34">
        <f t="shared" si="14"/>
        <v>0</v>
      </c>
      <c r="P28" s="41">
        <f t="shared" si="4"/>
        <v>0</v>
      </c>
      <c r="Q28" s="2"/>
      <c r="R28" s="2"/>
      <c r="S28" s="4"/>
      <c r="T28" s="34">
        <f t="shared" si="5"/>
        <v>0</v>
      </c>
      <c r="U28" s="37">
        <f t="shared" si="6"/>
        <v>0</v>
      </c>
      <c r="W28" s="43">
        <f t="shared" si="18"/>
        <v>0</v>
      </c>
    </row>
    <row r="29" spans="2:23" s="15" customFormat="1" ht="13.15" x14ac:dyDescent="0.35">
      <c r="B29" s="30" t="str">
        <f t="shared" si="7"/>
        <v>x</v>
      </c>
      <c r="C29" s="31">
        <f t="shared" si="15"/>
        <v>2042</v>
      </c>
      <c r="D29" s="44">
        <f t="shared" si="16"/>
        <v>0</v>
      </c>
      <c r="E29" s="33">
        <f t="shared" si="8"/>
        <v>0</v>
      </c>
      <c r="F29" s="34">
        <f t="shared" si="9"/>
        <v>0</v>
      </c>
      <c r="G29" s="150" t="str">
        <f t="shared" si="10"/>
        <v/>
      </c>
      <c r="H29" s="35">
        <f t="shared" si="0"/>
        <v>0</v>
      </c>
      <c r="I29" s="36">
        <f t="shared" si="11"/>
        <v>0</v>
      </c>
      <c r="J29" s="33">
        <f t="shared" si="1"/>
        <v>0</v>
      </c>
      <c r="K29" s="37">
        <f t="shared" si="2"/>
        <v>0</v>
      </c>
      <c r="L29" s="38">
        <f t="shared" si="3"/>
        <v>0</v>
      </c>
      <c r="M29" s="39">
        <f t="shared" si="12"/>
        <v>0</v>
      </c>
      <c r="N29" s="40">
        <f t="shared" si="13"/>
        <v>10000</v>
      </c>
      <c r="O29" s="34">
        <f t="shared" si="14"/>
        <v>0</v>
      </c>
      <c r="P29" s="41">
        <f t="shared" si="4"/>
        <v>0</v>
      </c>
      <c r="Q29" s="2"/>
      <c r="R29" s="2"/>
      <c r="S29" s="4"/>
      <c r="T29" s="34">
        <f t="shared" si="5"/>
        <v>0</v>
      </c>
      <c r="U29" s="37">
        <f t="shared" si="6"/>
        <v>0</v>
      </c>
      <c r="W29" s="43">
        <f t="shared" si="18"/>
        <v>0</v>
      </c>
    </row>
    <row r="30" spans="2:23" s="15" customFormat="1" ht="13.15" x14ac:dyDescent="0.35">
      <c r="B30" s="30" t="str">
        <f t="shared" si="7"/>
        <v>x</v>
      </c>
      <c r="C30" s="31">
        <f t="shared" si="15"/>
        <v>2043</v>
      </c>
      <c r="D30" s="44">
        <f t="shared" si="16"/>
        <v>0</v>
      </c>
      <c r="E30" s="33">
        <f t="shared" si="8"/>
        <v>0</v>
      </c>
      <c r="F30" s="34">
        <f t="shared" si="9"/>
        <v>0</v>
      </c>
      <c r="G30" s="150" t="str">
        <f t="shared" si="10"/>
        <v/>
      </c>
      <c r="H30" s="35">
        <f t="shared" si="0"/>
        <v>0</v>
      </c>
      <c r="I30" s="36">
        <f t="shared" si="11"/>
        <v>0</v>
      </c>
      <c r="J30" s="33">
        <f t="shared" si="1"/>
        <v>0</v>
      </c>
      <c r="K30" s="37">
        <f t="shared" si="2"/>
        <v>0</v>
      </c>
      <c r="L30" s="38">
        <f t="shared" si="3"/>
        <v>0</v>
      </c>
      <c r="M30" s="39">
        <f t="shared" si="12"/>
        <v>0</v>
      </c>
      <c r="N30" s="40">
        <f t="shared" si="13"/>
        <v>10000</v>
      </c>
      <c r="O30" s="34">
        <f t="shared" si="14"/>
        <v>0</v>
      </c>
      <c r="P30" s="41">
        <f t="shared" si="4"/>
        <v>0</v>
      </c>
      <c r="Q30" s="2"/>
      <c r="R30" s="2"/>
      <c r="S30" s="4"/>
      <c r="T30" s="34">
        <f t="shared" si="5"/>
        <v>0</v>
      </c>
      <c r="U30" s="37">
        <f t="shared" si="6"/>
        <v>0</v>
      </c>
      <c r="W30" s="43">
        <f t="shared" si="18"/>
        <v>0</v>
      </c>
    </row>
    <row r="31" spans="2:23" s="15" customFormat="1" ht="13.15" x14ac:dyDescent="0.35">
      <c r="B31" s="30" t="str">
        <f t="shared" si="7"/>
        <v>x</v>
      </c>
      <c r="C31" s="31">
        <f t="shared" si="15"/>
        <v>2044</v>
      </c>
      <c r="D31" s="44">
        <f t="shared" si="16"/>
        <v>0</v>
      </c>
      <c r="E31" s="33">
        <f t="shared" ref="E31:E33" si="19">+E30-D31</f>
        <v>0</v>
      </c>
      <c r="F31" s="34">
        <f t="shared" si="9"/>
        <v>0</v>
      </c>
      <c r="G31" s="150" t="str">
        <f t="shared" si="10"/>
        <v/>
      </c>
      <c r="H31" s="35">
        <f t="shared" si="0"/>
        <v>0</v>
      </c>
      <c r="I31" s="36">
        <f t="shared" si="11"/>
        <v>0</v>
      </c>
      <c r="J31" s="33">
        <f t="shared" si="1"/>
        <v>0</v>
      </c>
      <c r="K31" s="37">
        <f t="shared" si="2"/>
        <v>0</v>
      </c>
      <c r="L31" s="38">
        <f t="shared" si="3"/>
        <v>0</v>
      </c>
      <c r="M31" s="39">
        <f t="shared" si="12"/>
        <v>0</v>
      </c>
      <c r="N31" s="40">
        <f t="shared" si="13"/>
        <v>10000</v>
      </c>
      <c r="O31" s="34">
        <f t="shared" si="14"/>
        <v>0</v>
      </c>
      <c r="P31" s="41">
        <f t="shared" si="4"/>
        <v>0</v>
      </c>
      <c r="Q31" s="2"/>
      <c r="R31" s="2"/>
      <c r="S31" s="4"/>
      <c r="T31" s="34">
        <f t="shared" si="5"/>
        <v>0</v>
      </c>
      <c r="U31" s="37">
        <f t="shared" si="6"/>
        <v>0</v>
      </c>
      <c r="W31" s="43">
        <f t="shared" si="18"/>
        <v>0</v>
      </c>
    </row>
    <row r="32" spans="2:23" s="15" customFormat="1" ht="13.15" x14ac:dyDescent="0.35">
      <c r="B32" s="30" t="str">
        <f t="shared" si="7"/>
        <v>x</v>
      </c>
      <c r="C32" s="31">
        <f t="shared" si="15"/>
        <v>2045</v>
      </c>
      <c r="D32" s="44">
        <f t="shared" si="16"/>
        <v>0</v>
      </c>
      <c r="E32" s="33">
        <f t="shared" si="19"/>
        <v>0</v>
      </c>
      <c r="F32" s="34">
        <f t="shared" si="9"/>
        <v>0</v>
      </c>
      <c r="G32" s="150" t="str">
        <f t="shared" si="10"/>
        <v/>
      </c>
      <c r="H32" s="35">
        <f t="shared" si="0"/>
        <v>0</v>
      </c>
      <c r="I32" s="36">
        <f t="shared" si="11"/>
        <v>0</v>
      </c>
      <c r="J32" s="33">
        <f t="shared" si="1"/>
        <v>0</v>
      </c>
      <c r="K32" s="37">
        <f t="shared" si="2"/>
        <v>0</v>
      </c>
      <c r="L32" s="38">
        <f t="shared" si="3"/>
        <v>0</v>
      </c>
      <c r="M32" s="39">
        <f t="shared" si="12"/>
        <v>0</v>
      </c>
      <c r="N32" s="40">
        <f t="shared" si="13"/>
        <v>10000</v>
      </c>
      <c r="O32" s="34">
        <f t="shared" si="14"/>
        <v>0</v>
      </c>
      <c r="P32" s="41">
        <f t="shared" si="4"/>
        <v>0</v>
      </c>
      <c r="Q32" s="2"/>
      <c r="R32" s="2"/>
      <c r="S32" s="4"/>
      <c r="T32" s="34">
        <f t="shared" si="5"/>
        <v>0</v>
      </c>
      <c r="U32" s="37">
        <f t="shared" si="6"/>
        <v>0</v>
      </c>
      <c r="W32" s="43">
        <f t="shared" si="18"/>
        <v>0</v>
      </c>
    </row>
    <row r="33" spans="2:23" s="15" customFormat="1" ht="13.15" x14ac:dyDescent="0.35">
      <c r="B33" s="30" t="str">
        <f t="shared" si="7"/>
        <v>x</v>
      </c>
      <c r="C33" s="31">
        <f t="shared" si="15"/>
        <v>2046</v>
      </c>
      <c r="D33" s="44">
        <f t="shared" si="16"/>
        <v>0</v>
      </c>
      <c r="E33" s="33">
        <f t="shared" si="19"/>
        <v>0</v>
      </c>
      <c r="F33" s="34">
        <f t="shared" si="9"/>
        <v>0</v>
      </c>
      <c r="G33" s="150" t="str">
        <f t="shared" si="10"/>
        <v/>
      </c>
      <c r="H33" s="35">
        <f t="shared" si="0"/>
        <v>0</v>
      </c>
      <c r="I33" s="36">
        <f t="shared" si="11"/>
        <v>0</v>
      </c>
      <c r="J33" s="33">
        <f t="shared" si="1"/>
        <v>0</v>
      </c>
      <c r="K33" s="37">
        <f t="shared" si="2"/>
        <v>0</v>
      </c>
      <c r="L33" s="38">
        <f t="shared" si="3"/>
        <v>0</v>
      </c>
      <c r="M33" s="39">
        <f t="shared" si="12"/>
        <v>0</v>
      </c>
      <c r="N33" s="40">
        <f t="shared" si="13"/>
        <v>10000</v>
      </c>
      <c r="O33" s="34">
        <f t="shared" si="14"/>
        <v>0</v>
      </c>
      <c r="P33" s="41">
        <f t="shared" si="4"/>
        <v>0</v>
      </c>
      <c r="Q33" s="2"/>
      <c r="R33" s="2"/>
      <c r="S33" s="4"/>
      <c r="T33" s="34">
        <f t="shared" si="5"/>
        <v>0</v>
      </c>
      <c r="U33" s="37">
        <f t="shared" si="6"/>
        <v>0</v>
      </c>
      <c r="W33" s="43">
        <f t="shared" si="18"/>
        <v>0</v>
      </c>
    </row>
    <row r="34" spans="2:23" s="15" customFormat="1" ht="13.15" x14ac:dyDescent="0.35">
      <c r="B34" s="30" t="str">
        <f t="shared" si="7"/>
        <v>x</v>
      </c>
      <c r="C34" s="31">
        <f t="shared" si="15"/>
        <v>2047</v>
      </c>
      <c r="D34" s="44">
        <f t="shared" ref="D34:D40" si="20">IF(E33&gt;11,12,E33)</f>
        <v>0</v>
      </c>
      <c r="E34" s="33">
        <f t="shared" ref="E34:E40" si="21">+E33-D34</f>
        <v>0</v>
      </c>
      <c r="F34" s="34">
        <f t="shared" si="9"/>
        <v>0</v>
      </c>
      <c r="G34" s="150" t="str">
        <f t="shared" si="10"/>
        <v/>
      </c>
      <c r="H34" s="35">
        <f t="shared" si="0"/>
        <v>0</v>
      </c>
      <c r="I34" s="36">
        <f t="shared" si="11"/>
        <v>0</v>
      </c>
      <c r="J34" s="33">
        <f t="shared" si="1"/>
        <v>0</v>
      </c>
      <c r="K34" s="37">
        <f t="shared" si="2"/>
        <v>0</v>
      </c>
      <c r="L34" s="38">
        <f t="shared" si="3"/>
        <v>0</v>
      </c>
      <c r="M34" s="39">
        <f t="shared" si="12"/>
        <v>0</v>
      </c>
      <c r="N34" s="40">
        <f t="shared" si="13"/>
        <v>10000</v>
      </c>
      <c r="O34" s="34">
        <f t="shared" si="14"/>
        <v>0</v>
      </c>
      <c r="P34" s="41">
        <f t="shared" si="4"/>
        <v>0</v>
      </c>
      <c r="Q34" s="2"/>
      <c r="R34" s="2"/>
      <c r="S34" s="4"/>
      <c r="T34" s="34">
        <f t="shared" si="5"/>
        <v>0</v>
      </c>
      <c r="U34" s="37">
        <f t="shared" si="6"/>
        <v>0</v>
      </c>
      <c r="W34" s="43">
        <f t="shared" si="18"/>
        <v>0</v>
      </c>
    </row>
    <row r="35" spans="2:23" s="15" customFormat="1" ht="13.15" x14ac:dyDescent="0.35">
      <c r="B35" s="30" t="str">
        <f t="shared" si="7"/>
        <v>x</v>
      </c>
      <c r="C35" s="31">
        <f t="shared" si="15"/>
        <v>2048</v>
      </c>
      <c r="D35" s="44">
        <f t="shared" si="20"/>
        <v>0</v>
      </c>
      <c r="E35" s="33">
        <f t="shared" si="21"/>
        <v>0</v>
      </c>
      <c r="F35" s="34">
        <f t="shared" si="9"/>
        <v>0</v>
      </c>
      <c r="G35" s="150" t="str">
        <f t="shared" si="10"/>
        <v/>
      </c>
      <c r="H35" s="35">
        <f t="shared" si="0"/>
        <v>0</v>
      </c>
      <c r="I35" s="36">
        <f t="shared" si="11"/>
        <v>0</v>
      </c>
      <c r="J35" s="33">
        <f t="shared" si="1"/>
        <v>0</v>
      </c>
      <c r="K35" s="37">
        <f t="shared" si="2"/>
        <v>0</v>
      </c>
      <c r="L35" s="38">
        <f t="shared" si="3"/>
        <v>0</v>
      </c>
      <c r="M35" s="39">
        <f t="shared" si="12"/>
        <v>0</v>
      </c>
      <c r="N35" s="40">
        <f t="shared" si="13"/>
        <v>10000</v>
      </c>
      <c r="O35" s="34">
        <f t="shared" si="14"/>
        <v>0</v>
      </c>
      <c r="P35" s="41">
        <f t="shared" si="4"/>
        <v>0</v>
      </c>
      <c r="Q35" s="2"/>
      <c r="R35" s="2"/>
      <c r="S35" s="4"/>
      <c r="T35" s="34">
        <f t="shared" si="5"/>
        <v>0</v>
      </c>
      <c r="U35" s="37">
        <f t="shared" si="6"/>
        <v>0</v>
      </c>
      <c r="W35" s="43">
        <f t="shared" si="18"/>
        <v>0</v>
      </c>
    </row>
    <row r="36" spans="2:23" s="15" customFormat="1" ht="13.15" x14ac:dyDescent="0.35">
      <c r="B36" s="30" t="str">
        <f t="shared" si="7"/>
        <v>x</v>
      </c>
      <c r="C36" s="31">
        <f t="shared" si="15"/>
        <v>2049</v>
      </c>
      <c r="D36" s="44">
        <f t="shared" si="20"/>
        <v>0</v>
      </c>
      <c r="E36" s="33">
        <f t="shared" si="21"/>
        <v>0</v>
      </c>
      <c r="F36" s="34">
        <f t="shared" si="9"/>
        <v>0</v>
      </c>
      <c r="G36" s="150" t="str">
        <f t="shared" si="10"/>
        <v/>
      </c>
      <c r="H36" s="35">
        <f t="shared" si="0"/>
        <v>0</v>
      </c>
      <c r="I36" s="36">
        <f t="shared" si="11"/>
        <v>0</v>
      </c>
      <c r="J36" s="33">
        <f t="shared" si="1"/>
        <v>0</v>
      </c>
      <c r="K36" s="37">
        <f t="shared" si="2"/>
        <v>0</v>
      </c>
      <c r="L36" s="38">
        <f t="shared" si="3"/>
        <v>0</v>
      </c>
      <c r="M36" s="39">
        <f t="shared" si="12"/>
        <v>0</v>
      </c>
      <c r="N36" s="40">
        <f t="shared" si="13"/>
        <v>10000</v>
      </c>
      <c r="O36" s="34">
        <f t="shared" si="14"/>
        <v>0</v>
      </c>
      <c r="P36" s="41">
        <f t="shared" si="4"/>
        <v>0</v>
      </c>
      <c r="Q36" s="2"/>
      <c r="R36" s="2"/>
      <c r="S36" s="4"/>
      <c r="T36" s="34">
        <f t="shared" si="5"/>
        <v>0</v>
      </c>
      <c r="U36" s="37">
        <f t="shared" si="6"/>
        <v>0</v>
      </c>
      <c r="W36" s="43">
        <f t="shared" si="18"/>
        <v>0</v>
      </c>
    </row>
    <row r="37" spans="2:23" s="15" customFormat="1" ht="13.15" x14ac:dyDescent="0.35">
      <c r="B37" s="30" t="str">
        <f t="shared" si="7"/>
        <v>x</v>
      </c>
      <c r="C37" s="31">
        <f t="shared" si="15"/>
        <v>2050</v>
      </c>
      <c r="D37" s="44">
        <f t="shared" si="20"/>
        <v>0</v>
      </c>
      <c r="E37" s="33">
        <f t="shared" si="21"/>
        <v>0</v>
      </c>
      <c r="F37" s="34">
        <f t="shared" si="9"/>
        <v>0</v>
      </c>
      <c r="G37" s="150" t="str">
        <f t="shared" si="10"/>
        <v/>
      </c>
      <c r="H37" s="35">
        <f t="shared" si="0"/>
        <v>0</v>
      </c>
      <c r="I37" s="36">
        <f t="shared" si="11"/>
        <v>0</v>
      </c>
      <c r="J37" s="33">
        <f t="shared" si="1"/>
        <v>0</v>
      </c>
      <c r="K37" s="37">
        <f t="shared" si="2"/>
        <v>0</v>
      </c>
      <c r="L37" s="38">
        <f t="shared" si="3"/>
        <v>0</v>
      </c>
      <c r="M37" s="39">
        <f t="shared" si="12"/>
        <v>0</v>
      </c>
      <c r="N37" s="40">
        <f t="shared" si="13"/>
        <v>10000</v>
      </c>
      <c r="O37" s="34">
        <f t="shared" si="14"/>
        <v>0</v>
      </c>
      <c r="P37" s="41">
        <f t="shared" si="4"/>
        <v>0</v>
      </c>
      <c r="Q37" s="2"/>
      <c r="R37" s="2"/>
      <c r="S37" s="4"/>
      <c r="T37" s="34">
        <f t="shared" si="5"/>
        <v>0</v>
      </c>
      <c r="U37" s="37">
        <f t="shared" si="6"/>
        <v>0</v>
      </c>
      <c r="W37" s="43">
        <f t="shared" si="18"/>
        <v>0</v>
      </c>
    </row>
    <row r="38" spans="2:23" s="15" customFormat="1" ht="13.15" x14ac:dyDescent="0.35">
      <c r="B38" s="30" t="str">
        <f t="shared" si="7"/>
        <v>x</v>
      </c>
      <c r="C38" s="31">
        <f t="shared" si="15"/>
        <v>2051</v>
      </c>
      <c r="D38" s="44">
        <f t="shared" si="20"/>
        <v>0</v>
      </c>
      <c r="E38" s="33">
        <f t="shared" si="21"/>
        <v>0</v>
      </c>
      <c r="F38" s="34">
        <f t="shared" si="9"/>
        <v>0</v>
      </c>
      <c r="G38" s="150" t="str">
        <f t="shared" si="10"/>
        <v/>
      </c>
      <c r="H38" s="35">
        <f t="shared" si="0"/>
        <v>0</v>
      </c>
      <c r="I38" s="36">
        <f t="shared" si="11"/>
        <v>0</v>
      </c>
      <c r="J38" s="33">
        <f t="shared" si="1"/>
        <v>0</v>
      </c>
      <c r="K38" s="37">
        <f t="shared" si="2"/>
        <v>0</v>
      </c>
      <c r="L38" s="38">
        <f t="shared" si="3"/>
        <v>0</v>
      </c>
      <c r="M38" s="39">
        <f t="shared" si="12"/>
        <v>0</v>
      </c>
      <c r="N38" s="40">
        <f t="shared" si="13"/>
        <v>10000</v>
      </c>
      <c r="O38" s="34">
        <f t="shared" si="14"/>
        <v>0</v>
      </c>
      <c r="P38" s="41">
        <f t="shared" si="4"/>
        <v>0</v>
      </c>
      <c r="Q38" s="2"/>
      <c r="R38" s="2"/>
      <c r="S38" s="4"/>
      <c r="T38" s="34">
        <f t="shared" si="5"/>
        <v>0</v>
      </c>
      <c r="U38" s="37">
        <f t="shared" si="6"/>
        <v>0</v>
      </c>
      <c r="W38" s="43">
        <f t="shared" si="18"/>
        <v>0</v>
      </c>
    </row>
    <row r="39" spans="2:23" s="15" customFormat="1" ht="13.15" x14ac:dyDescent="0.35">
      <c r="B39" s="30" t="str">
        <f t="shared" si="7"/>
        <v>x</v>
      </c>
      <c r="C39" s="31">
        <f t="shared" si="15"/>
        <v>2052</v>
      </c>
      <c r="D39" s="44">
        <f t="shared" si="20"/>
        <v>0</v>
      </c>
      <c r="E39" s="33">
        <f t="shared" si="21"/>
        <v>0</v>
      </c>
      <c r="F39" s="34">
        <f t="shared" si="9"/>
        <v>0</v>
      </c>
      <c r="G39" s="150" t="str">
        <f t="shared" si="10"/>
        <v/>
      </c>
      <c r="H39" s="35">
        <f t="shared" si="0"/>
        <v>0</v>
      </c>
      <c r="I39" s="36">
        <f t="shared" si="11"/>
        <v>0</v>
      </c>
      <c r="J39" s="33">
        <f t="shared" si="1"/>
        <v>0</v>
      </c>
      <c r="K39" s="37">
        <f t="shared" si="2"/>
        <v>0</v>
      </c>
      <c r="L39" s="38">
        <f t="shared" si="3"/>
        <v>0</v>
      </c>
      <c r="M39" s="39">
        <f t="shared" si="12"/>
        <v>0</v>
      </c>
      <c r="N39" s="40">
        <f t="shared" si="13"/>
        <v>10000</v>
      </c>
      <c r="O39" s="34">
        <f t="shared" si="14"/>
        <v>0</v>
      </c>
      <c r="P39" s="41">
        <f t="shared" si="4"/>
        <v>0</v>
      </c>
      <c r="Q39" s="2"/>
      <c r="R39" s="2"/>
      <c r="S39" s="4"/>
      <c r="T39" s="34">
        <f t="shared" si="5"/>
        <v>0</v>
      </c>
      <c r="U39" s="37">
        <f t="shared" si="6"/>
        <v>0</v>
      </c>
      <c r="W39" s="43">
        <f t="shared" si="18"/>
        <v>0</v>
      </c>
    </row>
    <row r="40" spans="2:23" s="15" customFormat="1" ht="13.15" x14ac:dyDescent="0.35">
      <c r="B40" s="30" t="str">
        <f t="shared" si="7"/>
        <v>x</v>
      </c>
      <c r="C40" s="31">
        <f t="shared" si="15"/>
        <v>2053</v>
      </c>
      <c r="D40" s="44">
        <f t="shared" si="20"/>
        <v>0</v>
      </c>
      <c r="E40" s="33">
        <f t="shared" si="21"/>
        <v>0</v>
      </c>
      <c r="F40" s="34">
        <f t="shared" si="9"/>
        <v>0</v>
      </c>
      <c r="G40" s="150" t="str">
        <f t="shared" si="10"/>
        <v/>
      </c>
      <c r="H40" s="35">
        <f t="shared" si="0"/>
        <v>0</v>
      </c>
      <c r="I40" s="36">
        <f t="shared" si="11"/>
        <v>0</v>
      </c>
      <c r="J40" s="33">
        <f t="shared" si="1"/>
        <v>0</v>
      </c>
      <c r="K40" s="37">
        <f t="shared" si="2"/>
        <v>0</v>
      </c>
      <c r="L40" s="38">
        <f t="shared" si="3"/>
        <v>0</v>
      </c>
      <c r="M40" s="39">
        <f t="shared" si="12"/>
        <v>0</v>
      </c>
      <c r="N40" s="40">
        <f t="shared" si="13"/>
        <v>10000</v>
      </c>
      <c r="O40" s="34">
        <f t="shared" si="14"/>
        <v>0</v>
      </c>
      <c r="P40" s="41">
        <f t="shared" si="4"/>
        <v>0</v>
      </c>
      <c r="Q40" s="2"/>
      <c r="R40" s="2"/>
      <c r="S40" s="4"/>
      <c r="T40" s="34">
        <f t="shared" si="5"/>
        <v>0</v>
      </c>
      <c r="U40" s="37">
        <f t="shared" si="6"/>
        <v>0</v>
      </c>
      <c r="W40" s="43">
        <f t="shared" si="18"/>
        <v>0</v>
      </c>
    </row>
    <row r="41" spans="2:23" s="15" customFormat="1" ht="13.15" x14ac:dyDescent="0.35">
      <c r="B41" s="30" t="str">
        <f t="shared" si="7"/>
        <v>x</v>
      </c>
      <c r="C41" s="31">
        <f t="shared" si="15"/>
        <v>2054</v>
      </c>
      <c r="D41" s="44">
        <f t="shared" ref="D41:D58" si="22">IF(E40&gt;11,12,E40)</f>
        <v>0</v>
      </c>
      <c r="E41" s="33">
        <f t="shared" ref="E41:E58" si="23">+E40-D41</f>
        <v>0</v>
      </c>
      <c r="F41" s="34">
        <f t="shared" si="9"/>
        <v>0</v>
      </c>
      <c r="G41" s="150" t="str">
        <f t="shared" si="10"/>
        <v/>
      </c>
      <c r="H41" s="35">
        <f t="shared" si="0"/>
        <v>0</v>
      </c>
      <c r="I41" s="36">
        <f t="shared" si="11"/>
        <v>0</v>
      </c>
      <c r="J41" s="33">
        <f t="shared" si="1"/>
        <v>0</v>
      </c>
      <c r="K41" s="37">
        <f t="shared" si="2"/>
        <v>0</v>
      </c>
      <c r="L41" s="38">
        <f t="shared" si="3"/>
        <v>0</v>
      </c>
      <c r="M41" s="39">
        <f t="shared" si="12"/>
        <v>0</v>
      </c>
      <c r="N41" s="40">
        <f t="shared" si="13"/>
        <v>10000</v>
      </c>
      <c r="O41" s="34">
        <f t="shared" si="14"/>
        <v>0</v>
      </c>
      <c r="P41" s="41">
        <f t="shared" si="4"/>
        <v>0</v>
      </c>
      <c r="Q41" s="2"/>
      <c r="R41" s="2"/>
      <c r="S41" s="4"/>
      <c r="T41" s="34">
        <f t="shared" si="5"/>
        <v>0</v>
      </c>
      <c r="U41" s="37">
        <f t="shared" si="6"/>
        <v>0</v>
      </c>
      <c r="W41" s="43">
        <f t="shared" ref="W41:W58" si="24">IF(T41&lt;0,+W40-T41,0)</f>
        <v>0</v>
      </c>
    </row>
    <row r="42" spans="2:23" s="15" customFormat="1" ht="13.15" x14ac:dyDescent="0.35">
      <c r="B42" s="30" t="str">
        <f t="shared" si="7"/>
        <v>x</v>
      </c>
      <c r="C42" s="31">
        <f t="shared" si="15"/>
        <v>2055</v>
      </c>
      <c r="D42" s="44">
        <f t="shared" si="22"/>
        <v>0</v>
      </c>
      <c r="E42" s="33">
        <f t="shared" si="23"/>
        <v>0</v>
      </c>
      <c r="F42" s="34">
        <f t="shared" si="9"/>
        <v>0</v>
      </c>
      <c r="G42" s="150" t="str">
        <f t="shared" si="10"/>
        <v/>
      </c>
      <c r="H42" s="35">
        <f t="shared" si="0"/>
        <v>0</v>
      </c>
      <c r="I42" s="36">
        <f t="shared" si="11"/>
        <v>0</v>
      </c>
      <c r="J42" s="33">
        <f t="shared" si="1"/>
        <v>0</v>
      </c>
      <c r="K42" s="37">
        <f t="shared" si="2"/>
        <v>0</v>
      </c>
      <c r="L42" s="38">
        <f t="shared" si="3"/>
        <v>0</v>
      </c>
      <c r="M42" s="39">
        <f t="shared" si="12"/>
        <v>0</v>
      </c>
      <c r="N42" s="40">
        <f t="shared" si="13"/>
        <v>10000</v>
      </c>
      <c r="O42" s="34">
        <f t="shared" si="14"/>
        <v>0</v>
      </c>
      <c r="P42" s="41">
        <f t="shared" si="4"/>
        <v>0</v>
      </c>
      <c r="Q42" s="2"/>
      <c r="R42" s="2"/>
      <c r="S42" s="4"/>
      <c r="T42" s="34">
        <f t="shared" si="5"/>
        <v>0</v>
      </c>
      <c r="U42" s="37">
        <f t="shared" si="6"/>
        <v>0</v>
      </c>
      <c r="W42" s="43">
        <f t="shared" si="24"/>
        <v>0</v>
      </c>
    </row>
    <row r="43" spans="2:23" s="15" customFormat="1" ht="13.15" x14ac:dyDescent="0.35">
      <c r="B43" s="30" t="str">
        <f t="shared" si="7"/>
        <v>x</v>
      </c>
      <c r="C43" s="31">
        <f t="shared" si="15"/>
        <v>2056</v>
      </c>
      <c r="D43" s="44">
        <f t="shared" si="22"/>
        <v>0</v>
      </c>
      <c r="E43" s="33">
        <f t="shared" si="23"/>
        <v>0</v>
      </c>
      <c r="F43" s="34">
        <f t="shared" si="9"/>
        <v>0</v>
      </c>
      <c r="G43" s="150" t="str">
        <f t="shared" si="10"/>
        <v/>
      </c>
      <c r="H43" s="35">
        <f t="shared" si="0"/>
        <v>0</v>
      </c>
      <c r="I43" s="36">
        <f t="shared" si="11"/>
        <v>0</v>
      </c>
      <c r="J43" s="33">
        <f t="shared" si="1"/>
        <v>0</v>
      </c>
      <c r="K43" s="37">
        <f t="shared" si="2"/>
        <v>0</v>
      </c>
      <c r="L43" s="38">
        <f t="shared" si="3"/>
        <v>0</v>
      </c>
      <c r="M43" s="39">
        <f t="shared" si="12"/>
        <v>0</v>
      </c>
      <c r="N43" s="40">
        <f t="shared" si="13"/>
        <v>10000</v>
      </c>
      <c r="O43" s="34">
        <f t="shared" si="14"/>
        <v>0</v>
      </c>
      <c r="P43" s="41">
        <f t="shared" si="4"/>
        <v>0</v>
      </c>
      <c r="Q43" s="2"/>
      <c r="R43" s="2"/>
      <c r="S43" s="4"/>
      <c r="T43" s="34">
        <f t="shared" si="5"/>
        <v>0</v>
      </c>
      <c r="U43" s="37">
        <f t="shared" si="6"/>
        <v>0</v>
      </c>
      <c r="W43" s="43">
        <f t="shared" si="24"/>
        <v>0</v>
      </c>
    </row>
    <row r="44" spans="2:23" s="15" customFormat="1" ht="13.15" x14ac:dyDescent="0.35">
      <c r="B44" s="30" t="str">
        <f t="shared" si="7"/>
        <v>x</v>
      </c>
      <c r="C44" s="31">
        <f t="shared" si="15"/>
        <v>2057</v>
      </c>
      <c r="D44" s="44">
        <f t="shared" si="22"/>
        <v>0</v>
      </c>
      <c r="E44" s="33">
        <f t="shared" si="23"/>
        <v>0</v>
      </c>
      <c r="F44" s="34">
        <f t="shared" si="9"/>
        <v>0</v>
      </c>
      <c r="G44" s="150" t="str">
        <f t="shared" si="10"/>
        <v/>
      </c>
      <c r="H44" s="35">
        <f t="shared" si="0"/>
        <v>0</v>
      </c>
      <c r="I44" s="36">
        <f t="shared" si="11"/>
        <v>0</v>
      </c>
      <c r="J44" s="33">
        <f t="shared" si="1"/>
        <v>0</v>
      </c>
      <c r="K44" s="37">
        <f t="shared" si="2"/>
        <v>0</v>
      </c>
      <c r="L44" s="38">
        <f t="shared" si="3"/>
        <v>0</v>
      </c>
      <c r="M44" s="39">
        <f t="shared" si="12"/>
        <v>0</v>
      </c>
      <c r="N44" s="40">
        <f t="shared" si="13"/>
        <v>10000</v>
      </c>
      <c r="O44" s="34">
        <f t="shared" si="14"/>
        <v>0</v>
      </c>
      <c r="P44" s="41">
        <f t="shared" si="4"/>
        <v>0</v>
      </c>
      <c r="Q44" s="2"/>
      <c r="R44" s="2"/>
      <c r="S44" s="4"/>
      <c r="T44" s="34">
        <f t="shared" si="5"/>
        <v>0</v>
      </c>
      <c r="U44" s="37">
        <f t="shared" si="6"/>
        <v>0</v>
      </c>
      <c r="W44" s="43">
        <f t="shared" si="24"/>
        <v>0</v>
      </c>
    </row>
    <row r="45" spans="2:23" s="15" customFormat="1" ht="13.15" x14ac:dyDescent="0.35">
      <c r="B45" s="30" t="str">
        <f t="shared" si="7"/>
        <v>x</v>
      </c>
      <c r="C45" s="31">
        <f t="shared" si="15"/>
        <v>2058</v>
      </c>
      <c r="D45" s="44">
        <f t="shared" si="22"/>
        <v>0</v>
      </c>
      <c r="E45" s="33">
        <f t="shared" si="23"/>
        <v>0</v>
      </c>
      <c r="F45" s="34">
        <f t="shared" si="9"/>
        <v>0</v>
      </c>
      <c r="G45" s="150" t="str">
        <f t="shared" si="10"/>
        <v/>
      </c>
      <c r="H45" s="35">
        <f t="shared" ref="H45:H63" si="25">IF(J45=0,+D45,12-L45)</f>
        <v>0</v>
      </c>
      <c r="I45" s="36">
        <f t="shared" si="11"/>
        <v>0</v>
      </c>
      <c r="J45" s="33">
        <f t="shared" ref="J45:J63" si="26">IF(L45&gt;0,+E45+L45,0)</f>
        <v>0</v>
      </c>
      <c r="K45" s="37">
        <f t="shared" ref="K45:K63" si="27">IF(L45&gt;0,F45-I45+Q45+R45,0)</f>
        <v>0</v>
      </c>
      <c r="L45" s="38">
        <f t="shared" ref="L45:L63" si="28">IF(S45&gt;0,13-MONTH(S45),0)</f>
        <v>0</v>
      </c>
      <c r="M45" s="39">
        <f t="shared" si="12"/>
        <v>0</v>
      </c>
      <c r="N45" s="40">
        <f t="shared" si="13"/>
        <v>10000</v>
      </c>
      <c r="O45" s="34">
        <f t="shared" si="14"/>
        <v>0</v>
      </c>
      <c r="P45" s="41">
        <f t="shared" si="4"/>
        <v>0</v>
      </c>
      <c r="Q45" s="2"/>
      <c r="R45" s="2"/>
      <c r="S45" s="4"/>
      <c r="T45" s="34">
        <f t="shared" ref="T45:T63" si="29">-P45</f>
        <v>0</v>
      </c>
      <c r="U45" s="37">
        <f t="shared" si="6"/>
        <v>0</v>
      </c>
      <c r="W45" s="43">
        <f t="shared" si="24"/>
        <v>0</v>
      </c>
    </row>
    <row r="46" spans="2:23" s="15" customFormat="1" ht="13.15" x14ac:dyDescent="0.35">
      <c r="B46" s="30" t="str">
        <f t="shared" si="7"/>
        <v>x</v>
      </c>
      <c r="C46" s="31">
        <f t="shared" si="15"/>
        <v>2059</v>
      </c>
      <c r="D46" s="44">
        <f t="shared" si="22"/>
        <v>0</v>
      </c>
      <c r="E46" s="33">
        <f t="shared" si="23"/>
        <v>0</v>
      </c>
      <c r="F46" s="34">
        <f t="shared" ref="F46:F63" si="30">IF(+U45&gt;$Q$10,U45,0)</f>
        <v>0</v>
      </c>
      <c r="G46" s="150" t="str">
        <f t="shared" si="10"/>
        <v/>
      </c>
      <c r="H46" s="35">
        <f t="shared" si="25"/>
        <v>0</v>
      </c>
      <c r="I46" s="36">
        <f t="shared" si="11"/>
        <v>0</v>
      </c>
      <c r="J46" s="33">
        <f t="shared" si="26"/>
        <v>0</v>
      </c>
      <c r="K46" s="37">
        <f t="shared" si="27"/>
        <v>0</v>
      </c>
      <c r="L46" s="38">
        <f t="shared" si="28"/>
        <v>0</v>
      </c>
      <c r="M46" s="39">
        <f t="shared" si="12"/>
        <v>0</v>
      </c>
      <c r="N46" s="40">
        <f t="shared" si="13"/>
        <v>10000</v>
      </c>
      <c r="O46" s="34">
        <f t="shared" si="14"/>
        <v>0</v>
      </c>
      <c r="P46" s="41">
        <f t="shared" si="4"/>
        <v>0</v>
      </c>
      <c r="Q46" s="2"/>
      <c r="R46" s="2"/>
      <c r="S46" s="4"/>
      <c r="T46" s="34">
        <f t="shared" si="29"/>
        <v>0</v>
      </c>
      <c r="U46" s="37">
        <f t="shared" si="6"/>
        <v>0</v>
      </c>
      <c r="W46" s="43">
        <f t="shared" si="24"/>
        <v>0</v>
      </c>
    </row>
    <row r="47" spans="2:23" s="15" customFormat="1" ht="13.15" x14ac:dyDescent="0.35">
      <c r="B47" s="30" t="str">
        <f t="shared" si="7"/>
        <v>x</v>
      </c>
      <c r="C47" s="31">
        <f t="shared" si="15"/>
        <v>2060</v>
      </c>
      <c r="D47" s="44">
        <f t="shared" si="22"/>
        <v>0</v>
      </c>
      <c r="E47" s="33">
        <f t="shared" si="23"/>
        <v>0</v>
      </c>
      <c r="F47" s="34">
        <f t="shared" si="30"/>
        <v>0</v>
      </c>
      <c r="G47" s="150" t="str">
        <f t="shared" si="10"/>
        <v/>
      </c>
      <c r="H47" s="35">
        <f t="shared" si="25"/>
        <v>0</v>
      </c>
      <c r="I47" s="36">
        <f t="shared" si="11"/>
        <v>0</v>
      </c>
      <c r="J47" s="33">
        <f t="shared" si="26"/>
        <v>0</v>
      </c>
      <c r="K47" s="37">
        <f t="shared" si="27"/>
        <v>0</v>
      </c>
      <c r="L47" s="38">
        <f t="shared" si="28"/>
        <v>0</v>
      </c>
      <c r="M47" s="39">
        <f t="shared" si="12"/>
        <v>0</v>
      </c>
      <c r="N47" s="40">
        <f t="shared" si="13"/>
        <v>10000</v>
      </c>
      <c r="O47" s="34">
        <f t="shared" si="14"/>
        <v>0</v>
      </c>
      <c r="P47" s="41">
        <f t="shared" si="4"/>
        <v>0</v>
      </c>
      <c r="Q47" s="2"/>
      <c r="R47" s="2"/>
      <c r="S47" s="4"/>
      <c r="T47" s="34">
        <f t="shared" si="29"/>
        <v>0</v>
      </c>
      <c r="U47" s="37">
        <f t="shared" si="6"/>
        <v>0</v>
      </c>
      <c r="W47" s="43">
        <f t="shared" si="24"/>
        <v>0</v>
      </c>
    </row>
    <row r="48" spans="2:23" s="15" customFormat="1" ht="13.15" x14ac:dyDescent="0.35">
      <c r="B48" s="30" t="str">
        <f t="shared" si="7"/>
        <v>x</v>
      </c>
      <c r="C48" s="31">
        <f t="shared" si="15"/>
        <v>2061</v>
      </c>
      <c r="D48" s="44">
        <f t="shared" si="22"/>
        <v>0</v>
      </c>
      <c r="E48" s="33">
        <f t="shared" si="23"/>
        <v>0</v>
      </c>
      <c r="F48" s="34">
        <f t="shared" si="30"/>
        <v>0</v>
      </c>
      <c r="G48" s="150" t="str">
        <f t="shared" si="10"/>
        <v/>
      </c>
      <c r="H48" s="35">
        <f t="shared" si="25"/>
        <v>0</v>
      </c>
      <c r="I48" s="36">
        <f t="shared" si="11"/>
        <v>0</v>
      </c>
      <c r="J48" s="33">
        <f t="shared" si="26"/>
        <v>0</v>
      </c>
      <c r="K48" s="37">
        <f t="shared" si="27"/>
        <v>0</v>
      </c>
      <c r="L48" s="38">
        <f t="shared" si="28"/>
        <v>0</v>
      </c>
      <c r="M48" s="39">
        <f t="shared" si="12"/>
        <v>0</v>
      </c>
      <c r="N48" s="40">
        <f t="shared" si="13"/>
        <v>10000</v>
      </c>
      <c r="O48" s="34">
        <f t="shared" si="14"/>
        <v>0</v>
      </c>
      <c r="P48" s="41">
        <f t="shared" si="4"/>
        <v>0</v>
      </c>
      <c r="Q48" s="2"/>
      <c r="R48" s="2"/>
      <c r="S48" s="4"/>
      <c r="T48" s="34">
        <f t="shared" si="29"/>
        <v>0</v>
      </c>
      <c r="U48" s="37">
        <f t="shared" si="6"/>
        <v>0</v>
      </c>
      <c r="W48" s="43">
        <f t="shared" si="24"/>
        <v>0</v>
      </c>
    </row>
    <row r="49" spans="2:23" s="15" customFormat="1" ht="13.15" x14ac:dyDescent="0.35">
      <c r="B49" s="30" t="str">
        <f t="shared" si="7"/>
        <v>x</v>
      </c>
      <c r="C49" s="31">
        <f t="shared" si="15"/>
        <v>2062</v>
      </c>
      <c r="D49" s="44">
        <f t="shared" si="22"/>
        <v>0</v>
      </c>
      <c r="E49" s="33">
        <f t="shared" si="23"/>
        <v>0</v>
      </c>
      <c r="F49" s="34">
        <f t="shared" si="30"/>
        <v>0</v>
      </c>
      <c r="G49" s="150" t="str">
        <f t="shared" si="10"/>
        <v/>
      </c>
      <c r="H49" s="35">
        <f t="shared" si="25"/>
        <v>0</v>
      </c>
      <c r="I49" s="36">
        <f t="shared" si="11"/>
        <v>0</v>
      </c>
      <c r="J49" s="33">
        <f t="shared" si="26"/>
        <v>0</v>
      </c>
      <c r="K49" s="37">
        <f t="shared" si="27"/>
        <v>0</v>
      </c>
      <c r="L49" s="38">
        <f t="shared" si="28"/>
        <v>0</v>
      </c>
      <c r="M49" s="39">
        <f t="shared" si="12"/>
        <v>0</v>
      </c>
      <c r="N49" s="40">
        <f t="shared" si="13"/>
        <v>10000</v>
      </c>
      <c r="O49" s="34">
        <f t="shared" si="14"/>
        <v>0</v>
      </c>
      <c r="P49" s="41">
        <f t="shared" si="4"/>
        <v>0</v>
      </c>
      <c r="Q49" s="2"/>
      <c r="R49" s="2"/>
      <c r="S49" s="4"/>
      <c r="T49" s="34">
        <f t="shared" si="29"/>
        <v>0</v>
      </c>
      <c r="U49" s="37">
        <f t="shared" si="6"/>
        <v>0</v>
      </c>
      <c r="W49" s="43">
        <f t="shared" si="24"/>
        <v>0</v>
      </c>
    </row>
    <row r="50" spans="2:23" s="15" customFormat="1" ht="13.15" x14ac:dyDescent="0.35">
      <c r="B50" s="30" t="str">
        <f t="shared" si="7"/>
        <v>x</v>
      </c>
      <c r="C50" s="31">
        <f t="shared" si="15"/>
        <v>2063</v>
      </c>
      <c r="D50" s="44">
        <f t="shared" si="22"/>
        <v>0</v>
      </c>
      <c r="E50" s="33">
        <f t="shared" si="23"/>
        <v>0</v>
      </c>
      <c r="F50" s="34">
        <f t="shared" si="30"/>
        <v>0</v>
      </c>
      <c r="G50" s="150" t="str">
        <f t="shared" si="10"/>
        <v/>
      </c>
      <c r="H50" s="35">
        <f t="shared" si="25"/>
        <v>0</v>
      </c>
      <c r="I50" s="36">
        <f t="shared" si="11"/>
        <v>0</v>
      </c>
      <c r="J50" s="33">
        <f t="shared" si="26"/>
        <v>0</v>
      </c>
      <c r="K50" s="37">
        <f t="shared" si="27"/>
        <v>0</v>
      </c>
      <c r="L50" s="38">
        <f t="shared" si="28"/>
        <v>0</v>
      </c>
      <c r="M50" s="39">
        <f t="shared" si="12"/>
        <v>0</v>
      </c>
      <c r="N50" s="40">
        <f t="shared" si="13"/>
        <v>10000</v>
      </c>
      <c r="O50" s="34">
        <f t="shared" si="14"/>
        <v>0</v>
      </c>
      <c r="P50" s="41">
        <f t="shared" si="4"/>
        <v>0</v>
      </c>
      <c r="Q50" s="2"/>
      <c r="R50" s="2"/>
      <c r="S50" s="4"/>
      <c r="T50" s="34">
        <f t="shared" si="29"/>
        <v>0</v>
      </c>
      <c r="U50" s="37">
        <f t="shared" si="6"/>
        <v>0</v>
      </c>
      <c r="W50" s="43">
        <f t="shared" si="24"/>
        <v>0</v>
      </c>
    </row>
    <row r="51" spans="2:23" s="15" customFormat="1" ht="13.15" x14ac:dyDescent="0.35">
      <c r="B51" s="30" t="str">
        <f t="shared" si="7"/>
        <v>x</v>
      </c>
      <c r="C51" s="31">
        <f t="shared" si="15"/>
        <v>2064</v>
      </c>
      <c r="D51" s="44">
        <f t="shared" si="22"/>
        <v>0</v>
      </c>
      <c r="E51" s="33">
        <f t="shared" si="23"/>
        <v>0</v>
      </c>
      <c r="F51" s="34">
        <f t="shared" si="30"/>
        <v>0</v>
      </c>
      <c r="G51" s="150" t="str">
        <f t="shared" si="10"/>
        <v/>
      </c>
      <c r="H51" s="35">
        <f t="shared" si="25"/>
        <v>0</v>
      </c>
      <c r="I51" s="36">
        <f t="shared" si="11"/>
        <v>0</v>
      </c>
      <c r="J51" s="33">
        <f t="shared" si="26"/>
        <v>0</v>
      </c>
      <c r="K51" s="37">
        <f t="shared" si="27"/>
        <v>0</v>
      </c>
      <c r="L51" s="38">
        <f t="shared" si="28"/>
        <v>0</v>
      </c>
      <c r="M51" s="39">
        <f t="shared" si="12"/>
        <v>0</v>
      </c>
      <c r="N51" s="40">
        <f t="shared" si="13"/>
        <v>10000</v>
      </c>
      <c r="O51" s="34">
        <f t="shared" si="14"/>
        <v>0</v>
      </c>
      <c r="P51" s="41">
        <f t="shared" si="4"/>
        <v>0</v>
      </c>
      <c r="Q51" s="2"/>
      <c r="R51" s="2"/>
      <c r="S51" s="4"/>
      <c r="T51" s="34">
        <f t="shared" si="29"/>
        <v>0</v>
      </c>
      <c r="U51" s="37">
        <f t="shared" si="6"/>
        <v>0</v>
      </c>
      <c r="W51" s="43">
        <f t="shared" si="24"/>
        <v>0</v>
      </c>
    </row>
    <row r="52" spans="2:23" s="15" customFormat="1" ht="13.15" x14ac:dyDescent="0.35">
      <c r="B52" s="30" t="str">
        <f t="shared" si="7"/>
        <v>x</v>
      </c>
      <c r="C52" s="31">
        <f t="shared" si="15"/>
        <v>2065</v>
      </c>
      <c r="D52" s="44">
        <f t="shared" si="22"/>
        <v>0</v>
      </c>
      <c r="E52" s="33">
        <f t="shared" si="23"/>
        <v>0</v>
      </c>
      <c r="F52" s="34">
        <f t="shared" si="30"/>
        <v>0</v>
      </c>
      <c r="G52" s="150" t="str">
        <f t="shared" si="10"/>
        <v/>
      </c>
      <c r="H52" s="35">
        <f t="shared" si="25"/>
        <v>0</v>
      </c>
      <c r="I52" s="36">
        <f t="shared" si="11"/>
        <v>0</v>
      </c>
      <c r="J52" s="33">
        <f t="shared" si="26"/>
        <v>0</v>
      </c>
      <c r="K52" s="37">
        <f t="shared" si="27"/>
        <v>0</v>
      </c>
      <c r="L52" s="38">
        <f t="shared" si="28"/>
        <v>0</v>
      </c>
      <c r="M52" s="39">
        <f t="shared" si="12"/>
        <v>0</v>
      </c>
      <c r="N52" s="40">
        <f t="shared" si="13"/>
        <v>10000</v>
      </c>
      <c r="O52" s="34">
        <f t="shared" si="14"/>
        <v>0</v>
      </c>
      <c r="P52" s="41">
        <f t="shared" si="4"/>
        <v>0</v>
      </c>
      <c r="Q52" s="2"/>
      <c r="R52" s="2"/>
      <c r="S52" s="4"/>
      <c r="T52" s="34">
        <f t="shared" si="29"/>
        <v>0</v>
      </c>
      <c r="U52" s="37">
        <f t="shared" si="6"/>
        <v>0</v>
      </c>
      <c r="W52" s="43">
        <f t="shared" si="24"/>
        <v>0</v>
      </c>
    </row>
    <row r="53" spans="2:23" s="15" customFormat="1" ht="13.15" x14ac:dyDescent="0.35">
      <c r="B53" s="30" t="str">
        <f t="shared" si="7"/>
        <v>x</v>
      </c>
      <c r="C53" s="31">
        <f t="shared" si="15"/>
        <v>2066</v>
      </c>
      <c r="D53" s="44">
        <f t="shared" si="22"/>
        <v>0</v>
      </c>
      <c r="E53" s="33">
        <f t="shared" si="23"/>
        <v>0</v>
      </c>
      <c r="F53" s="34">
        <f t="shared" si="30"/>
        <v>0</v>
      </c>
      <c r="G53" s="150" t="str">
        <f t="shared" si="10"/>
        <v/>
      </c>
      <c r="H53" s="35">
        <f t="shared" si="25"/>
        <v>0</v>
      </c>
      <c r="I53" s="36">
        <f t="shared" si="11"/>
        <v>0</v>
      </c>
      <c r="J53" s="33">
        <f t="shared" si="26"/>
        <v>0</v>
      </c>
      <c r="K53" s="37">
        <f t="shared" si="27"/>
        <v>0</v>
      </c>
      <c r="L53" s="38">
        <f t="shared" si="28"/>
        <v>0</v>
      </c>
      <c r="M53" s="39">
        <f t="shared" si="12"/>
        <v>0</v>
      </c>
      <c r="N53" s="40">
        <f t="shared" si="13"/>
        <v>10000</v>
      </c>
      <c r="O53" s="34">
        <f t="shared" si="14"/>
        <v>0</v>
      </c>
      <c r="P53" s="41">
        <f t="shared" si="4"/>
        <v>0</v>
      </c>
      <c r="Q53" s="2"/>
      <c r="R53" s="2"/>
      <c r="S53" s="4"/>
      <c r="T53" s="34">
        <f t="shared" si="29"/>
        <v>0</v>
      </c>
      <c r="U53" s="37">
        <f t="shared" si="6"/>
        <v>0</v>
      </c>
      <c r="W53" s="43">
        <f t="shared" si="24"/>
        <v>0</v>
      </c>
    </row>
    <row r="54" spans="2:23" s="15" customFormat="1" ht="13.15" x14ac:dyDescent="0.35">
      <c r="B54" s="30" t="str">
        <f t="shared" si="7"/>
        <v>x</v>
      </c>
      <c r="C54" s="31">
        <f t="shared" si="15"/>
        <v>2067</v>
      </c>
      <c r="D54" s="44">
        <f t="shared" si="22"/>
        <v>0</v>
      </c>
      <c r="E54" s="33">
        <f t="shared" si="23"/>
        <v>0</v>
      </c>
      <c r="F54" s="34">
        <f t="shared" si="30"/>
        <v>0</v>
      </c>
      <c r="G54" s="150" t="str">
        <f t="shared" si="10"/>
        <v/>
      </c>
      <c r="H54" s="35">
        <f t="shared" si="25"/>
        <v>0</v>
      </c>
      <c r="I54" s="36">
        <f t="shared" si="11"/>
        <v>0</v>
      </c>
      <c r="J54" s="33">
        <f t="shared" si="26"/>
        <v>0</v>
      </c>
      <c r="K54" s="37">
        <f t="shared" si="27"/>
        <v>0</v>
      </c>
      <c r="L54" s="38">
        <f t="shared" si="28"/>
        <v>0</v>
      </c>
      <c r="M54" s="39">
        <f t="shared" si="12"/>
        <v>0</v>
      </c>
      <c r="N54" s="40">
        <f t="shared" si="13"/>
        <v>10000</v>
      </c>
      <c r="O54" s="34">
        <f t="shared" si="14"/>
        <v>0</v>
      </c>
      <c r="P54" s="41">
        <f t="shared" si="4"/>
        <v>0</v>
      </c>
      <c r="Q54" s="2"/>
      <c r="R54" s="2"/>
      <c r="S54" s="4"/>
      <c r="T54" s="34">
        <f t="shared" si="29"/>
        <v>0</v>
      </c>
      <c r="U54" s="37">
        <f t="shared" si="6"/>
        <v>0</v>
      </c>
      <c r="W54" s="43">
        <f t="shared" si="24"/>
        <v>0</v>
      </c>
    </row>
    <row r="55" spans="2:23" s="15" customFormat="1" ht="13.15" x14ac:dyDescent="0.35">
      <c r="B55" s="30" t="str">
        <f t="shared" si="7"/>
        <v>x</v>
      </c>
      <c r="C55" s="31">
        <f t="shared" si="15"/>
        <v>2068</v>
      </c>
      <c r="D55" s="44">
        <f t="shared" si="22"/>
        <v>0</v>
      </c>
      <c r="E55" s="33">
        <f t="shared" si="23"/>
        <v>0</v>
      </c>
      <c r="F55" s="34">
        <f t="shared" si="30"/>
        <v>0</v>
      </c>
      <c r="G55" s="150" t="str">
        <f t="shared" si="10"/>
        <v/>
      </c>
      <c r="H55" s="35">
        <f t="shared" si="25"/>
        <v>0</v>
      </c>
      <c r="I55" s="36">
        <f t="shared" si="11"/>
        <v>0</v>
      </c>
      <c r="J55" s="33">
        <f t="shared" si="26"/>
        <v>0</v>
      </c>
      <c r="K55" s="37">
        <f t="shared" si="27"/>
        <v>0</v>
      </c>
      <c r="L55" s="38">
        <f t="shared" si="28"/>
        <v>0</v>
      </c>
      <c r="M55" s="39">
        <f t="shared" si="12"/>
        <v>0</v>
      </c>
      <c r="N55" s="40">
        <f t="shared" si="13"/>
        <v>10000</v>
      </c>
      <c r="O55" s="34">
        <f t="shared" si="14"/>
        <v>0</v>
      </c>
      <c r="P55" s="41">
        <f t="shared" si="4"/>
        <v>0</v>
      </c>
      <c r="Q55" s="2"/>
      <c r="R55" s="2"/>
      <c r="S55" s="4"/>
      <c r="T55" s="34">
        <f t="shared" si="29"/>
        <v>0</v>
      </c>
      <c r="U55" s="37">
        <f t="shared" si="6"/>
        <v>0</v>
      </c>
      <c r="W55" s="43">
        <f t="shared" si="24"/>
        <v>0</v>
      </c>
    </row>
    <row r="56" spans="2:23" s="15" customFormat="1" ht="13.15" x14ac:dyDescent="0.35">
      <c r="B56" s="30" t="str">
        <f t="shared" si="7"/>
        <v>x</v>
      </c>
      <c r="C56" s="31">
        <f t="shared" si="15"/>
        <v>2069</v>
      </c>
      <c r="D56" s="44">
        <f t="shared" si="22"/>
        <v>0</v>
      </c>
      <c r="E56" s="33">
        <f t="shared" si="23"/>
        <v>0</v>
      </c>
      <c r="F56" s="34">
        <f t="shared" si="30"/>
        <v>0</v>
      </c>
      <c r="G56" s="150" t="str">
        <f t="shared" si="10"/>
        <v/>
      </c>
      <c r="H56" s="35">
        <f t="shared" si="25"/>
        <v>0</v>
      </c>
      <c r="I56" s="36">
        <f t="shared" si="11"/>
        <v>0</v>
      </c>
      <c r="J56" s="33">
        <f t="shared" si="26"/>
        <v>0</v>
      </c>
      <c r="K56" s="37">
        <f t="shared" si="27"/>
        <v>0</v>
      </c>
      <c r="L56" s="38">
        <f t="shared" si="28"/>
        <v>0</v>
      </c>
      <c r="M56" s="39">
        <f t="shared" si="12"/>
        <v>0</v>
      </c>
      <c r="N56" s="40">
        <f t="shared" si="13"/>
        <v>10000</v>
      </c>
      <c r="O56" s="34">
        <f t="shared" si="14"/>
        <v>0</v>
      </c>
      <c r="P56" s="41">
        <f t="shared" si="4"/>
        <v>0</v>
      </c>
      <c r="Q56" s="2"/>
      <c r="R56" s="2"/>
      <c r="S56" s="4"/>
      <c r="T56" s="34">
        <f t="shared" si="29"/>
        <v>0</v>
      </c>
      <c r="U56" s="37">
        <f t="shared" si="6"/>
        <v>0</v>
      </c>
      <c r="W56" s="43">
        <f t="shared" si="24"/>
        <v>0</v>
      </c>
    </row>
    <row r="57" spans="2:23" s="15" customFormat="1" ht="13.15" x14ac:dyDescent="0.35">
      <c r="B57" s="30" t="str">
        <f t="shared" si="7"/>
        <v>x</v>
      </c>
      <c r="C57" s="31">
        <f t="shared" si="15"/>
        <v>2070</v>
      </c>
      <c r="D57" s="44">
        <f t="shared" si="22"/>
        <v>0</v>
      </c>
      <c r="E57" s="33">
        <f t="shared" si="23"/>
        <v>0</v>
      </c>
      <c r="F57" s="34">
        <f t="shared" si="30"/>
        <v>0</v>
      </c>
      <c r="G57" s="150" t="str">
        <f t="shared" si="10"/>
        <v/>
      </c>
      <c r="H57" s="35">
        <f t="shared" si="25"/>
        <v>0</v>
      </c>
      <c r="I57" s="36">
        <f t="shared" si="11"/>
        <v>0</v>
      </c>
      <c r="J57" s="33">
        <f t="shared" si="26"/>
        <v>0</v>
      </c>
      <c r="K57" s="37">
        <f t="shared" si="27"/>
        <v>0</v>
      </c>
      <c r="L57" s="38">
        <f t="shared" si="28"/>
        <v>0</v>
      </c>
      <c r="M57" s="39">
        <f t="shared" si="12"/>
        <v>0</v>
      </c>
      <c r="N57" s="40">
        <f t="shared" si="13"/>
        <v>10000</v>
      </c>
      <c r="O57" s="34">
        <f t="shared" si="14"/>
        <v>0</v>
      </c>
      <c r="P57" s="41">
        <f t="shared" si="4"/>
        <v>0</v>
      </c>
      <c r="Q57" s="2"/>
      <c r="R57" s="2"/>
      <c r="S57" s="4"/>
      <c r="T57" s="34">
        <f t="shared" si="29"/>
        <v>0</v>
      </c>
      <c r="U57" s="37">
        <f t="shared" si="6"/>
        <v>0</v>
      </c>
      <c r="W57" s="43">
        <f t="shared" si="24"/>
        <v>0</v>
      </c>
    </row>
    <row r="58" spans="2:23" s="15" customFormat="1" ht="13.15" x14ac:dyDescent="0.35">
      <c r="B58" s="30" t="str">
        <f t="shared" si="7"/>
        <v>x</v>
      </c>
      <c r="C58" s="31">
        <f t="shared" si="15"/>
        <v>2071</v>
      </c>
      <c r="D58" s="44">
        <f t="shared" si="22"/>
        <v>0</v>
      </c>
      <c r="E58" s="33">
        <f t="shared" si="23"/>
        <v>0</v>
      </c>
      <c r="F58" s="34">
        <f t="shared" si="30"/>
        <v>0</v>
      </c>
      <c r="G58" s="150" t="str">
        <f t="shared" si="10"/>
        <v/>
      </c>
      <c r="H58" s="35">
        <f t="shared" si="25"/>
        <v>0</v>
      </c>
      <c r="I58" s="36">
        <f t="shared" si="11"/>
        <v>0</v>
      </c>
      <c r="J58" s="33">
        <f t="shared" si="26"/>
        <v>0</v>
      </c>
      <c r="K58" s="37">
        <f t="shared" si="27"/>
        <v>0</v>
      </c>
      <c r="L58" s="38">
        <f t="shared" si="28"/>
        <v>0</v>
      </c>
      <c r="M58" s="39">
        <f t="shared" si="12"/>
        <v>0</v>
      </c>
      <c r="N58" s="40">
        <f t="shared" si="13"/>
        <v>10000</v>
      </c>
      <c r="O58" s="34">
        <f t="shared" si="14"/>
        <v>0</v>
      </c>
      <c r="P58" s="41">
        <f t="shared" si="4"/>
        <v>0</v>
      </c>
      <c r="Q58" s="2"/>
      <c r="R58" s="2"/>
      <c r="S58" s="4"/>
      <c r="T58" s="34">
        <f t="shared" si="29"/>
        <v>0</v>
      </c>
      <c r="U58" s="37">
        <f t="shared" si="6"/>
        <v>0</v>
      </c>
      <c r="W58" s="43">
        <f t="shared" si="24"/>
        <v>0</v>
      </c>
    </row>
    <row r="59" spans="2:23" s="15" customFormat="1" ht="13.15" x14ac:dyDescent="0.35">
      <c r="B59" s="30" t="str">
        <f t="shared" si="7"/>
        <v>x</v>
      </c>
      <c r="C59" s="31">
        <f t="shared" si="15"/>
        <v>2072</v>
      </c>
      <c r="D59" s="44">
        <f t="shared" ref="D59:D63" si="31">IF(E58&gt;11,12,E58)</f>
        <v>0</v>
      </c>
      <c r="E59" s="33">
        <f t="shared" ref="E59:E63" si="32">+E58-D59</f>
        <v>0</v>
      </c>
      <c r="F59" s="34">
        <f t="shared" si="30"/>
        <v>0</v>
      </c>
      <c r="G59" s="150" t="str">
        <f t="shared" si="10"/>
        <v/>
      </c>
      <c r="H59" s="35">
        <f t="shared" si="25"/>
        <v>0</v>
      </c>
      <c r="I59" s="36">
        <f t="shared" si="11"/>
        <v>0</v>
      </c>
      <c r="J59" s="33">
        <f t="shared" si="26"/>
        <v>0</v>
      </c>
      <c r="K59" s="37">
        <f t="shared" si="27"/>
        <v>0</v>
      </c>
      <c r="L59" s="38">
        <f t="shared" si="28"/>
        <v>0</v>
      </c>
      <c r="M59" s="39">
        <f t="shared" si="12"/>
        <v>0</v>
      </c>
      <c r="N59" s="40">
        <f t="shared" si="13"/>
        <v>10000</v>
      </c>
      <c r="O59" s="34">
        <f t="shared" si="14"/>
        <v>0</v>
      </c>
      <c r="P59" s="41">
        <f t="shared" si="4"/>
        <v>0</v>
      </c>
      <c r="Q59" s="2"/>
      <c r="R59" s="2"/>
      <c r="S59" s="4"/>
      <c r="T59" s="34">
        <f t="shared" si="29"/>
        <v>0</v>
      </c>
      <c r="U59" s="37">
        <f t="shared" si="6"/>
        <v>0</v>
      </c>
      <c r="W59" s="43">
        <f t="shared" ref="W59:W63" si="33">IF(T59&lt;0,+W58-T59,0)</f>
        <v>0</v>
      </c>
    </row>
    <row r="60" spans="2:23" s="15" customFormat="1" ht="13.15" x14ac:dyDescent="0.35">
      <c r="B60" s="30" t="str">
        <f t="shared" si="7"/>
        <v>x</v>
      </c>
      <c r="C60" s="31">
        <f t="shared" si="15"/>
        <v>2073</v>
      </c>
      <c r="D60" s="44">
        <f t="shared" si="31"/>
        <v>0</v>
      </c>
      <c r="E60" s="33">
        <f t="shared" si="32"/>
        <v>0</v>
      </c>
      <c r="F60" s="34">
        <f t="shared" si="30"/>
        <v>0</v>
      </c>
      <c r="G60" s="150" t="str">
        <f t="shared" si="10"/>
        <v/>
      </c>
      <c r="H60" s="35">
        <f t="shared" si="25"/>
        <v>0</v>
      </c>
      <c r="I60" s="36">
        <f t="shared" si="11"/>
        <v>0</v>
      </c>
      <c r="J60" s="33">
        <f t="shared" si="26"/>
        <v>0</v>
      </c>
      <c r="K60" s="37">
        <f t="shared" si="27"/>
        <v>0</v>
      </c>
      <c r="L60" s="38">
        <f t="shared" si="28"/>
        <v>0</v>
      </c>
      <c r="M60" s="39">
        <f t="shared" si="12"/>
        <v>0</v>
      </c>
      <c r="N60" s="40">
        <f t="shared" si="13"/>
        <v>10000</v>
      </c>
      <c r="O60" s="34">
        <f t="shared" si="14"/>
        <v>0</v>
      </c>
      <c r="P60" s="41">
        <f t="shared" si="4"/>
        <v>0</v>
      </c>
      <c r="Q60" s="2"/>
      <c r="R60" s="2"/>
      <c r="S60" s="4"/>
      <c r="T60" s="34">
        <f t="shared" si="29"/>
        <v>0</v>
      </c>
      <c r="U60" s="37">
        <f t="shared" si="6"/>
        <v>0</v>
      </c>
      <c r="W60" s="43">
        <f t="shared" si="33"/>
        <v>0</v>
      </c>
    </row>
    <row r="61" spans="2:23" s="15" customFormat="1" ht="13.15" x14ac:dyDescent="0.35">
      <c r="B61" s="30" t="str">
        <f t="shared" si="7"/>
        <v>x</v>
      </c>
      <c r="C61" s="31">
        <f t="shared" si="15"/>
        <v>2074</v>
      </c>
      <c r="D61" s="44">
        <f t="shared" si="31"/>
        <v>0</v>
      </c>
      <c r="E61" s="33">
        <f t="shared" si="32"/>
        <v>0</v>
      </c>
      <c r="F61" s="34">
        <f t="shared" si="30"/>
        <v>0</v>
      </c>
      <c r="G61" s="150" t="str">
        <f t="shared" si="10"/>
        <v/>
      </c>
      <c r="H61" s="35">
        <f t="shared" si="25"/>
        <v>0</v>
      </c>
      <c r="I61" s="36">
        <f t="shared" si="11"/>
        <v>0</v>
      </c>
      <c r="J61" s="33">
        <f t="shared" si="26"/>
        <v>0</v>
      </c>
      <c r="K61" s="37">
        <f t="shared" si="27"/>
        <v>0</v>
      </c>
      <c r="L61" s="38">
        <f t="shared" si="28"/>
        <v>0</v>
      </c>
      <c r="M61" s="39">
        <f t="shared" si="12"/>
        <v>0</v>
      </c>
      <c r="N61" s="40">
        <f t="shared" si="13"/>
        <v>10000</v>
      </c>
      <c r="O61" s="34">
        <f t="shared" si="14"/>
        <v>0</v>
      </c>
      <c r="P61" s="41">
        <f t="shared" si="4"/>
        <v>0</v>
      </c>
      <c r="Q61" s="2"/>
      <c r="R61" s="2"/>
      <c r="S61" s="4"/>
      <c r="T61" s="34">
        <f t="shared" si="29"/>
        <v>0</v>
      </c>
      <c r="U61" s="37">
        <f t="shared" si="6"/>
        <v>0</v>
      </c>
      <c r="W61" s="43">
        <f t="shared" si="33"/>
        <v>0</v>
      </c>
    </row>
    <row r="62" spans="2:23" s="15" customFormat="1" ht="13.15" x14ac:dyDescent="0.35">
      <c r="B62" s="30" t="str">
        <f t="shared" si="7"/>
        <v>x</v>
      </c>
      <c r="C62" s="31">
        <f t="shared" si="15"/>
        <v>2075</v>
      </c>
      <c r="D62" s="44">
        <f t="shared" si="31"/>
        <v>0</v>
      </c>
      <c r="E62" s="33">
        <f t="shared" si="32"/>
        <v>0</v>
      </c>
      <c r="F62" s="34">
        <f t="shared" si="30"/>
        <v>0</v>
      </c>
      <c r="G62" s="150" t="str">
        <f t="shared" si="10"/>
        <v/>
      </c>
      <c r="H62" s="35">
        <f t="shared" si="25"/>
        <v>0</v>
      </c>
      <c r="I62" s="36">
        <f t="shared" si="11"/>
        <v>0</v>
      </c>
      <c r="J62" s="33">
        <f t="shared" si="26"/>
        <v>0</v>
      </c>
      <c r="K62" s="37">
        <f t="shared" si="27"/>
        <v>0</v>
      </c>
      <c r="L62" s="38">
        <f t="shared" si="28"/>
        <v>0</v>
      </c>
      <c r="M62" s="39">
        <f t="shared" si="12"/>
        <v>0</v>
      </c>
      <c r="N62" s="40">
        <f t="shared" si="13"/>
        <v>10000</v>
      </c>
      <c r="O62" s="34">
        <f t="shared" si="14"/>
        <v>0</v>
      </c>
      <c r="P62" s="41">
        <f t="shared" si="4"/>
        <v>0</v>
      </c>
      <c r="Q62" s="2"/>
      <c r="R62" s="2"/>
      <c r="S62" s="4"/>
      <c r="T62" s="34">
        <f t="shared" si="29"/>
        <v>0</v>
      </c>
      <c r="U62" s="37">
        <f t="shared" si="6"/>
        <v>0</v>
      </c>
      <c r="W62" s="43">
        <f t="shared" si="33"/>
        <v>0</v>
      </c>
    </row>
    <row r="63" spans="2:23" s="15" customFormat="1" ht="13.15" x14ac:dyDescent="0.35">
      <c r="B63" s="30" t="str">
        <f t="shared" si="7"/>
        <v>x</v>
      </c>
      <c r="C63" s="31">
        <f t="shared" si="15"/>
        <v>2076</v>
      </c>
      <c r="D63" s="44">
        <f t="shared" si="31"/>
        <v>0</v>
      </c>
      <c r="E63" s="33">
        <f t="shared" si="32"/>
        <v>0</v>
      </c>
      <c r="F63" s="34">
        <f t="shared" si="30"/>
        <v>0</v>
      </c>
      <c r="G63" s="150" t="str">
        <f t="shared" si="10"/>
        <v/>
      </c>
      <c r="H63" s="35">
        <f t="shared" si="25"/>
        <v>0</v>
      </c>
      <c r="I63" s="36">
        <f t="shared" si="11"/>
        <v>0</v>
      </c>
      <c r="J63" s="33">
        <f t="shared" si="26"/>
        <v>0</v>
      </c>
      <c r="K63" s="37">
        <f t="shared" si="27"/>
        <v>0</v>
      </c>
      <c r="L63" s="38">
        <f t="shared" si="28"/>
        <v>0</v>
      </c>
      <c r="M63" s="39">
        <f t="shared" si="12"/>
        <v>0</v>
      </c>
      <c r="N63" s="40">
        <f t="shared" si="13"/>
        <v>10000</v>
      </c>
      <c r="O63" s="34">
        <f t="shared" si="14"/>
        <v>0</v>
      </c>
      <c r="P63" s="41">
        <f>IF($W$7="linear",IF(E63&gt;0,INT(O63+0.99),IF(F63=0,0,F63-$Q$10)),0)</f>
        <v>0</v>
      </c>
      <c r="Q63" s="2"/>
      <c r="R63" s="2"/>
      <c r="S63" s="4"/>
      <c r="T63" s="34">
        <f t="shared" si="29"/>
        <v>0</v>
      </c>
      <c r="U63" s="37">
        <f t="shared" si="6"/>
        <v>0</v>
      </c>
      <c r="W63" s="43">
        <f t="shared" si="33"/>
        <v>0</v>
      </c>
    </row>
    <row r="64" spans="2:23" s="15" customFormat="1" ht="16.05" customHeight="1" x14ac:dyDescent="0.4">
      <c r="B64" s="45"/>
      <c r="C64" s="156" t="s">
        <v>58</v>
      </c>
      <c r="D64" s="157"/>
      <c r="E64" s="157"/>
      <c r="F64" s="157"/>
      <c r="G64" s="116"/>
      <c r="H64" s="46"/>
      <c r="I64" s="25"/>
      <c r="J64" s="26"/>
      <c r="K64" s="25"/>
      <c r="L64" s="26"/>
      <c r="M64" s="25"/>
      <c r="N64" s="27"/>
      <c r="O64" s="25"/>
      <c r="P64" s="29"/>
      <c r="Q64" s="47"/>
      <c r="R64" s="47"/>
      <c r="S64" s="47"/>
      <c r="T64" s="154">
        <v>46011</v>
      </c>
      <c r="U64" s="155"/>
      <c r="W64" s="149" t="s">
        <v>59</v>
      </c>
    </row>
    <row r="66" spans="3:3" x14ac:dyDescent="0.35">
      <c r="C66" s="48"/>
    </row>
  </sheetData>
  <sheetProtection formatCells="0" autoFilter="0"/>
  <autoFilter ref="B12:B64" xr:uid="{08C70334-B429-493A-A943-69035A64D04C}"/>
  <mergeCells count="19">
    <mergeCell ref="T9:U9"/>
    <mergeCell ref="T10:U10"/>
    <mergeCell ref="R10:S10"/>
    <mergeCell ref="R9:S9"/>
    <mergeCell ref="T64:U64"/>
    <mergeCell ref="C64:F64"/>
    <mergeCell ref="Q2:U2"/>
    <mergeCell ref="A11:B11"/>
    <mergeCell ref="C7:F7"/>
    <mergeCell ref="C8:F8"/>
    <mergeCell ref="C9:F9"/>
    <mergeCell ref="C10:F10"/>
    <mergeCell ref="B5:F5"/>
    <mergeCell ref="Q4:W4"/>
    <mergeCell ref="Q5:W5"/>
    <mergeCell ref="B4:F4"/>
    <mergeCell ref="C2:F2"/>
    <mergeCell ref="T7:U7"/>
    <mergeCell ref="T8:U8"/>
  </mergeCells>
  <conditionalFormatting sqref="B8">
    <cfRule type="expression" dxfId="16" priority="8">
      <formula>$C$8="Objekt übernommen! "</formula>
    </cfRule>
  </conditionalFormatting>
  <conditionalFormatting sqref="C8:G8">
    <cfRule type="cellIs" dxfId="15" priority="12" operator="equal">
      <formula>"Objekt übernommen! "</formula>
    </cfRule>
  </conditionalFormatting>
  <conditionalFormatting sqref="C13:U63">
    <cfRule type="expression" dxfId="14" priority="2">
      <formula>$C13=$C$11</formula>
    </cfRule>
  </conditionalFormatting>
  <conditionalFormatting sqref="Q7:Q9">
    <cfRule type="cellIs" dxfId="13" priority="18" operator="equal">
      <formula>""</formula>
    </cfRule>
  </conditionalFormatting>
  <conditionalFormatting sqref="Q8">
    <cfRule type="expression" dxfId="12" priority="11">
      <formula>$B$8=0</formula>
    </cfRule>
  </conditionalFormatting>
  <conditionalFormatting sqref="Q10">
    <cfRule type="cellIs" dxfId="11" priority="3" operator="equal">
      <formula>0</formula>
    </cfRule>
  </conditionalFormatting>
  <conditionalFormatting sqref="Q13:Q63">
    <cfRule type="expression" dxfId="10" priority="24">
      <formula>AND(S13=0,Q13&lt;&gt;0)</formula>
    </cfRule>
  </conditionalFormatting>
  <conditionalFormatting sqref="Q2:U2">
    <cfRule type="cellIs" dxfId="9" priority="4" operator="equal">
      <formula>"Anlage"</formula>
    </cfRule>
  </conditionalFormatting>
  <conditionalFormatting sqref="Q4:W5">
    <cfRule type="cellIs" dxfId="8" priority="16" operator="equal">
      <formula>""</formula>
    </cfRule>
  </conditionalFormatting>
  <conditionalFormatting sqref="R13:R63">
    <cfRule type="expression" dxfId="7" priority="25">
      <formula>AND(S13=0,R13&lt;&gt;0)</formula>
    </cfRule>
  </conditionalFormatting>
  <conditionalFormatting sqref="R7:S10">
    <cfRule type="expression" dxfId="6" priority="15">
      <formula>$C$8="Anschaffungskosten: "</formula>
    </cfRule>
  </conditionalFormatting>
  <conditionalFormatting sqref="S7:S8">
    <cfRule type="expression" dxfId="5" priority="13">
      <formula>$C$8&lt;&gt;"Anschaffungskosten: "</formula>
    </cfRule>
  </conditionalFormatting>
  <conditionalFormatting sqref="S13:S63">
    <cfRule type="expression" dxfId="4" priority="22">
      <formula>AND(S13&gt;0,R13=0,Q13=0)</formula>
    </cfRule>
  </conditionalFormatting>
  <conditionalFormatting sqref="W2">
    <cfRule type="cellIs" dxfId="3" priority="7" operator="equal">
      <formula>"aktiviert"</formula>
    </cfRule>
  </conditionalFormatting>
  <conditionalFormatting sqref="W7 Q7:Q10 Q4:W5">
    <cfRule type="expression" dxfId="2" priority="6">
      <formula>$W$2="aktiviert"</formula>
    </cfRule>
  </conditionalFormatting>
  <conditionalFormatting sqref="W7">
    <cfRule type="cellIs" dxfId="1" priority="5" operator="equal">
      <formula>""</formula>
    </cfRule>
  </conditionalFormatting>
  <conditionalFormatting sqref="W13:W63">
    <cfRule type="expression" dxfId="0" priority="1">
      <formula>$C13=$C$11-1</formula>
    </cfRule>
  </conditionalFormatting>
  <dataValidations count="5">
    <dataValidation type="list" allowBlank="1" showInputMessage="1" showErrorMessage="1" sqref="W7" xr:uid="{60B1BE4B-FE40-4A29-936A-55D65EF7826F}">
      <formula1>"linear,keine AfA"</formula1>
    </dataValidation>
    <dataValidation type="list" allowBlank="1" showInputMessage="1" showErrorMessage="1" sqref="C8:G8" xr:uid="{F89CABAA-1F75-4F7C-94C8-738B5D94ED3C}">
      <formula1>"Anschaffungskosten: ,Objekt übernommen! "</formula1>
    </dataValidation>
    <dataValidation type="list" allowBlank="1" showInputMessage="1" showErrorMessage="1" sqref="W2" xr:uid="{1AFC8394-8D95-4EAD-B4C2-38D4B88B20B8}">
      <formula1>"aktiviert,deaktiviert"</formula1>
    </dataValidation>
    <dataValidation type="list" allowBlank="1" showInputMessage="1" showErrorMessage="1" sqref="Q10" xr:uid="{F5D9AD9F-F958-461C-9F1C-C80D053E2654}">
      <formula1>"1"</formula1>
    </dataValidation>
    <dataValidation type="list" allowBlank="1" showInputMessage="1" showErrorMessage="1" sqref="C11" xr:uid="{AC29F61C-1A4E-4E89-87F7-F439C498F2B7}">
      <formula1>$G$13:$G$63</formula1>
    </dataValidation>
  </dataValidations>
  <printOptions horizontalCentered="1"/>
  <pageMargins left="0" right="0" top="0.19685039370078741" bottom="0" header="0" footer="0"/>
  <pageSetup paperSize="9" orientation="portrait" horizontalDpi="4294967295" verticalDpi="4294967295" r:id="rId1"/>
  <headerFooter>
    <oddFooter>&amp;L&amp;"Arial,Fett"&amp;8&amp;Z&amp;F&amp;R&amp;"Arial,Fett"&amp;8Druck: &amp;D,&amp;T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763F-B23E-402C-BD73-3A80BD24B9BE}">
  <sheetPr>
    <tabColor theme="0" tint="-4.9989318521683403E-2"/>
    <pageSetUpPr autoPageBreaks="0"/>
  </sheetPr>
  <dimension ref="A1:AB52"/>
  <sheetViews>
    <sheetView showGridLines="0" showRowColHeaders="0" showZeros="0" workbookViewId="0"/>
  </sheetViews>
  <sheetFormatPr baseColWidth="10" defaultColWidth="11.3984375" defaultRowHeight="13.9" x14ac:dyDescent="0.35"/>
  <cols>
    <col min="1" max="1" width="0.86328125" style="5" customWidth="1"/>
    <col min="2" max="2" width="2.59765625" style="6" customWidth="1"/>
    <col min="3" max="3" width="5.86328125" style="5" customWidth="1"/>
    <col min="4" max="4" width="3.59765625" style="5" customWidth="1"/>
    <col min="5" max="5" width="4.73046875" style="16" hidden="1" customWidth="1"/>
    <col min="6" max="6" width="12.73046875" style="5" customWidth="1"/>
    <col min="7" max="7" width="2.73046875" style="5" hidden="1" customWidth="1"/>
    <col min="8" max="8" width="11.73046875" style="5" hidden="1" customWidth="1"/>
    <col min="9" max="9" width="4" style="16" hidden="1" customWidth="1"/>
    <col min="10" max="10" width="11.73046875" style="5" hidden="1" customWidth="1"/>
    <col min="11" max="11" width="2.73046875" style="16" hidden="1" customWidth="1"/>
    <col min="12" max="14" width="11.73046875" style="5" hidden="1" customWidth="1"/>
    <col min="15" max="15" width="11.73046875" style="49" hidden="1" customWidth="1"/>
    <col min="16" max="17" width="12.73046875" style="5" customWidth="1"/>
    <col min="18" max="18" width="10.73046875" style="5" customWidth="1"/>
    <col min="19" max="19" width="13.1328125" style="5" customWidth="1"/>
    <col min="20" max="20" width="13.73046875" style="5" customWidth="1"/>
    <col min="21" max="21" width="0.86328125" style="5" customWidth="1"/>
    <col min="22" max="22" width="12.73046875" style="5" customWidth="1"/>
    <col min="23" max="23" width="0.86328125" style="5" customWidth="1"/>
    <col min="24" max="16384" width="11.3984375" style="5"/>
  </cols>
  <sheetData>
    <row r="1" spans="1:22" ht="5.0999999999999996" customHeight="1" x14ac:dyDescent="0.35">
      <c r="A1" s="1"/>
      <c r="E1" s="7"/>
      <c r="G1" s="8"/>
      <c r="H1" s="8"/>
      <c r="I1" s="7"/>
      <c r="J1" s="8"/>
      <c r="K1" s="7"/>
      <c r="L1" s="8"/>
      <c r="M1" s="8"/>
      <c r="N1" s="8"/>
      <c r="O1" s="9"/>
    </row>
    <row r="2" spans="1:22" ht="22.5" x14ac:dyDescent="0.35">
      <c r="C2" s="197" t="s">
        <v>20</v>
      </c>
      <c r="D2" s="197"/>
      <c r="E2" s="198"/>
      <c r="F2" s="197"/>
      <c r="G2" s="198"/>
      <c r="H2" s="198"/>
      <c r="I2" s="198"/>
      <c r="J2" s="198"/>
      <c r="K2" s="198"/>
      <c r="L2" s="198"/>
      <c r="M2" s="198"/>
      <c r="N2" s="198"/>
      <c r="O2" s="198"/>
      <c r="P2" s="197"/>
      <c r="Q2" s="199" t="s">
        <v>26</v>
      </c>
      <c r="R2" s="200"/>
      <c r="S2" s="201"/>
      <c r="T2" s="202">
        <v>45709</v>
      </c>
      <c r="U2" s="203"/>
      <c r="V2" s="204"/>
    </row>
    <row r="3" spans="1:22" s="59" customFormat="1" ht="12" customHeight="1" x14ac:dyDescent="0.35">
      <c r="B3" s="60"/>
      <c r="C3" s="61"/>
      <c r="D3" s="61"/>
      <c r="E3" s="62"/>
      <c r="F3" s="61"/>
      <c r="G3" s="62"/>
      <c r="H3" s="62"/>
      <c r="I3" s="62"/>
      <c r="J3" s="62"/>
      <c r="K3" s="62"/>
      <c r="L3" s="62"/>
      <c r="M3" s="62"/>
      <c r="N3" s="62"/>
      <c r="O3" s="62"/>
      <c r="P3" s="61"/>
      <c r="Q3" s="119" t="s">
        <v>33</v>
      </c>
      <c r="R3" s="120"/>
      <c r="S3" s="120"/>
      <c r="T3" s="207" t="s">
        <v>39</v>
      </c>
      <c r="U3" s="207"/>
      <c r="V3" s="207"/>
    </row>
    <row r="4" spans="1:22" s="10" customFormat="1" ht="5.0999999999999996" customHeight="1" x14ac:dyDescent="0.35">
      <c r="B4" s="11"/>
      <c r="E4" s="12"/>
      <c r="I4" s="12"/>
      <c r="K4" s="12"/>
      <c r="O4" s="13"/>
      <c r="T4" s="14"/>
      <c r="U4" s="14"/>
      <c r="V4" s="14"/>
    </row>
    <row r="5" spans="1:22" s="15" customFormat="1" x14ac:dyDescent="0.35">
      <c r="B5" s="205" t="s">
        <v>18</v>
      </c>
      <c r="C5" s="205"/>
      <c r="D5" s="205"/>
      <c r="E5" s="205"/>
      <c r="F5" s="205"/>
      <c r="I5" s="17"/>
      <c r="K5" s="17"/>
      <c r="O5" s="18"/>
      <c r="P5" s="206" t="s">
        <v>27</v>
      </c>
      <c r="Q5" s="206"/>
      <c r="R5" s="206"/>
      <c r="S5" s="206"/>
      <c r="T5" s="206"/>
      <c r="U5" s="206"/>
      <c r="V5" s="206"/>
    </row>
    <row r="6" spans="1:22" s="15" customFormat="1" ht="15" x14ac:dyDescent="0.35">
      <c r="B6" s="63"/>
      <c r="C6" s="63"/>
      <c r="D6" s="63"/>
      <c r="E6" s="64"/>
      <c r="F6" s="63"/>
      <c r="I6" s="17"/>
      <c r="K6" s="17"/>
      <c r="O6" s="18"/>
      <c r="P6" s="119" t="s">
        <v>31</v>
      </c>
      <c r="Q6" s="65"/>
      <c r="R6" s="65"/>
      <c r="S6" s="65"/>
      <c r="T6" s="65"/>
      <c r="U6" s="65"/>
      <c r="V6" s="65"/>
    </row>
    <row r="7" spans="1:22" s="15" customFormat="1" x14ac:dyDescent="0.35">
      <c r="B7" s="205" t="s">
        <v>24</v>
      </c>
      <c r="C7" s="205"/>
      <c r="D7" s="205"/>
      <c r="E7" s="205"/>
      <c r="F7" s="205"/>
      <c r="I7" s="17"/>
      <c r="K7" s="17"/>
      <c r="O7" s="18"/>
      <c r="P7" s="206" t="s">
        <v>28</v>
      </c>
      <c r="Q7" s="206"/>
      <c r="R7" s="206"/>
      <c r="S7" s="206"/>
      <c r="T7" s="206"/>
      <c r="U7" s="206"/>
      <c r="V7" s="206"/>
    </row>
    <row r="8" spans="1:22" s="15" customFormat="1" ht="12" customHeight="1" x14ac:dyDescent="0.35">
      <c r="B8" s="63"/>
      <c r="C8" s="63"/>
      <c r="D8" s="63"/>
      <c r="E8" s="64"/>
      <c r="F8" s="63"/>
      <c r="I8" s="17"/>
      <c r="K8" s="17"/>
      <c r="O8" s="18"/>
      <c r="P8" s="119" t="s">
        <v>32</v>
      </c>
      <c r="Q8" s="66"/>
      <c r="R8" s="66"/>
      <c r="S8" s="66"/>
      <c r="T8" s="66"/>
      <c r="U8" s="66"/>
      <c r="V8" s="66"/>
    </row>
    <row r="9" spans="1:22" s="15" customFormat="1" ht="5.0999999999999996" customHeight="1" x14ac:dyDescent="0.35">
      <c r="B9" s="19"/>
      <c r="E9" s="17"/>
      <c r="I9" s="17"/>
      <c r="K9" s="17"/>
      <c r="O9" s="18"/>
      <c r="P9" s="66"/>
      <c r="Q9" s="21"/>
      <c r="R9" s="21"/>
      <c r="S9" s="21"/>
      <c r="T9" s="21"/>
      <c r="U9" s="21"/>
      <c r="V9" s="20"/>
    </row>
    <row r="10" spans="1:22" s="15" customFormat="1" ht="13.15" x14ac:dyDescent="0.35">
      <c r="B10" s="19"/>
      <c r="C10" s="188" t="s">
        <v>15</v>
      </c>
      <c r="D10" s="188"/>
      <c r="E10" s="188"/>
      <c r="F10" s="188"/>
      <c r="I10" s="17"/>
      <c r="K10" s="17"/>
      <c r="O10" s="18"/>
      <c r="P10" s="67">
        <v>43831</v>
      </c>
      <c r="Q10" s="193" t="s">
        <v>43</v>
      </c>
      <c r="R10" s="194"/>
      <c r="S10" s="188" t="s">
        <v>5</v>
      </c>
      <c r="T10" s="188"/>
      <c r="V10" s="68" t="s">
        <v>8</v>
      </c>
    </row>
    <row r="11" spans="1:22" s="15" customFormat="1" ht="13.15" x14ac:dyDescent="0.35">
      <c r="B11" s="69"/>
      <c r="C11" s="188" t="s">
        <v>25</v>
      </c>
      <c r="D11" s="188"/>
      <c r="E11" s="188"/>
      <c r="F11" s="188"/>
      <c r="I11" s="17"/>
      <c r="K11" s="17"/>
      <c r="M11" s="22"/>
      <c r="O11" s="18"/>
      <c r="P11" s="70">
        <v>10000</v>
      </c>
      <c r="Q11" s="193" t="s">
        <v>44</v>
      </c>
      <c r="R11" s="194"/>
      <c r="T11" s="212" t="s">
        <v>46</v>
      </c>
      <c r="U11" s="212"/>
      <c r="V11" s="212"/>
    </row>
    <row r="12" spans="1:22" s="15" customFormat="1" ht="13.15" x14ac:dyDescent="0.35">
      <c r="B12" s="19"/>
      <c r="C12" s="188" t="s">
        <v>16</v>
      </c>
      <c r="D12" s="188"/>
      <c r="E12" s="188"/>
      <c r="F12" s="188"/>
      <c r="I12" s="17"/>
      <c r="K12" s="17"/>
      <c r="O12" s="18"/>
      <c r="P12" s="71">
        <v>10</v>
      </c>
      <c r="Q12" s="193" t="s">
        <v>45</v>
      </c>
      <c r="R12" s="194"/>
      <c r="V12" s="24"/>
    </row>
    <row r="13" spans="1:22" s="15" customFormat="1" ht="13.15" x14ac:dyDescent="0.35">
      <c r="B13" s="19"/>
      <c r="C13" s="188" t="s">
        <v>17</v>
      </c>
      <c r="D13" s="188"/>
      <c r="E13" s="188"/>
      <c r="F13" s="188"/>
      <c r="I13" s="17"/>
      <c r="K13" s="17"/>
      <c r="O13" s="18"/>
      <c r="P13" s="70">
        <v>1</v>
      </c>
      <c r="Q13" s="193" t="s">
        <v>47</v>
      </c>
      <c r="R13" s="194"/>
      <c r="S13" s="194"/>
      <c r="V13" s="24"/>
    </row>
    <row r="14" spans="1:22" s="15" customFormat="1" ht="5.0999999999999996" customHeight="1" x14ac:dyDescent="0.35">
      <c r="B14" s="16"/>
      <c r="C14" s="16"/>
      <c r="D14" s="16"/>
      <c r="E14" s="58"/>
      <c r="F14" s="16"/>
      <c r="I14" s="17"/>
      <c r="K14" s="17"/>
      <c r="O14" s="18"/>
      <c r="P14" s="66"/>
      <c r="Q14" s="66"/>
      <c r="R14" s="66"/>
      <c r="S14" s="66"/>
      <c r="T14" s="66"/>
      <c r="U14" s="66"/>
      <c r="V14" s="66"/>
    </row>
    <row r="15" spans="1:22" s="15" customFormat="1" ht="15" customHeight="1" x14ac:dyDescent="0.35">
      <c r="B15" s="215" t="s">
        <v>36</v>
      </c>
      <c r="C15" s="216"/>
      <c r="D15" s="216"/>
      <c r="E15" s="216"/>
      <c r="F15" s="216"/>
      <c r="G15" s="216"/>
      <c r="H15" s="216"/>
      <c r="I15" s="216"/>
      <c r="J15" s="216"/>
      <c r="K15" s="216"/>
      <c r="L15" s="216"/>
      <c r="M15" s="216"/>
      <c r="N15" s="216"/>
      <c r="O15" s="216"/>
      <c r="P15" s="216"/>
      <c r="Q15" s="72"/>
      <c r="R15" s="72"/>
      <c r="S15" s="72"/>
      <c r="T15" s="72"/>
      <c r="U15" s="72"/>
      <c r="V15" s="73"/>
    </row>
    <row r="16" spans="1:22" s="15" customFormat="1" ht="5.0999999999999996" customHeight="1" x14ac:dyDescent="0.35">
      <c r="B16" s="74"/>
      <c r="C16" s="75"/>
      <c r="D16" s="75"/>
      <c r="E16" s="76"/>
      <c r="F16" s="75"/>
      <c r="G16" s="75"/>
      <c r="H16" s="75"/>
      <c r="I16" s="76"/>
      <c r="J16" s="75"/>
      <c r="K16" s="76"/>
      <c r="L16" s="75"/>
      <c r="M16" s="75"/>
      <c r="N16" s="75"/>
      <c r="O16" s="77"/>
      <c r="P16" s="78"/>
      <c r="Q16" s="79"/>
      <c r="R16" s="79"/>
      <c r="S16" s="80"/>
      <c r="T16" s="80"/>
      <c r="U16" s="80"/>
      <c r="V16" s="81"/>
    </row>
    <row r="17" spans="2:28" s="15" customFormat="1" x14ac:dyDescent="0.35">
      <c r="B17" s="74"/>
      <c r="C17" s="189"/>
      <c r="D17" s="189"/>
      <c r="E17" s="189"/>
      <c r="F17" s="189"/>
      <c r="G17" s="75"/>
      <c r="H17" s="75"/>
      <c r="I17" s="76"/>
      <c r="J17" s="75"/>
      <c r="K17" s="76"/>
      <c r="L17" s="75"/>
      <c r="M17" s="75"/>
      <c r="N17" s="75"/>
      <c r="O17" s="77"/>
      <c r="P17" s="82"/>
      <c r="Q17" s="122" t="s">
        <v>21</v>
      </c>
      <c r="R17" s="123">
        <v>45311</v>
      </c>
      <c r="S17" s="186" t="s">
        <v>49</v>
      </c>
      <c r="T17" s="187"/>
      <c r="U17" s="80"/>
      <c r="V17" s="81"/>
    </row>
    <row r="18" spans="2:28" s="15" customFormat="1" x14ac:dyDescent="0.35">
      <c r="B18" s="83" t="s">
        <v>30</v>
      </c>
      <c r="C18" s="190" t="s">
        <v>34</v>
      </c>
      <c r="D18" s="191"/>
      <c r="E18" s="191"/>
      <c r="F18" s="192"/>
      <c r="G18" s="75"/>
      <c r="H18" s="75"/>
      <c r="I18" s="76"/>
      <c r="J18" s="75"/>
      <c r="K18" s="76"/>
      <c r="L18" s="75"/>
      <c r="M18" s="84"/>
      <c r="N18" s="75"/>
      <c r="O18" s="77"/>
      <c r="P18" s="70">
        <v>10000</v>
      </c>
      <c r="Q18" s="122" t="s">
        <v>23</v>
      </c>
      <c r="R18" s="124">
        <v>6000</v>
      </c>
      <c r="S18" s="186" t="s">
        <v>50</v>
      </c>
      <c r="T18" s="187"/>
      <c r="U18" s="80"/>
      <c r="V18" s="81"/>
    </row>
    <row r="19" spans="2:28" s="15" customFormat="1" x14ac:dyDescent="0.35">
      <c r="B19" s="213" t="s">
        <v>48</v>
      </c>
      <c r="C19" s="214"/>
      <c r="D19" s="214"/>
      <c r="E19" s="214"/>
      <c r="F19" s="214"/>
      <c r="G19" s="75"/>
      <c r="H19" s="75"/>
      <c r="I19" s="76"/>
      <c r="J19" s="75"/>
      <c r="K19" s="76"/>
      <c r="L19" s="75"/>
      <c r="M19" s="75"/>
      <c r="N19" s="75"/>
      <c r="O19" s="77"/>
      <c r="P19" s="85"/>
      <c r="Q19" s="195" t="s">
        <v>22</v>
      </c>
      <c r="R19" s="196"/>
      <c r="S19" s="121"/>
      <c r="T19" s="121"/>
      <c r="U19" s="80"/>
      <c r="V19" s="81"/>
    </row>
    <row r="20" spans="2:28" s="15" customFormat="1" x14ac:dyDescent="0.35">
      <c r="B20" s="180" t="s">
        <v>56</v>
      </c>
      <c r="C20" s="181"/>
      <c r="D20" s="181"/>
      <c r="E20" s="181"/>
      <c r="F20" s="181"/>
      <c r="G20" s="75"/>
      <c r="H20" s="75"/>
      <c r="I20" s="76"/>
      <c r="J20" s="75"/>
      <c r="K20" s="76"/>
      <c r="L20" s="75"/>
      <c r="M20" s="75"/>
      <c r="N20" s="75"/>
      <c r="O20" s="77"/>
      <c r="P20" s="86"/>
      <c r="Q20" s="184" t="s">
        <v>29</v>
      </c>
      <c r="R20" s="185"/>
      <c r="S20" s="186" t="s">
        <v>51</v>
      </c>
      <c r="T20" s="187"/>
      <c r="U20" s="80"/>
      <c r="V20" s="81"/>
    </row>
    <row r="21" spans="2:28" s="15" customFormat="1" ht="5.0999999999999996" customHeight="1" x14ac:dyDescent="0.35">
      <c r="B21" s="74"/>
      <c r="C21" s="76"/>
      <c r="D21" s="76"/>
      <c r="E21" s="76"/>
      <c r="F21" s="76"/>
      <c r="G21" s="75"/>
      <c r="H21" s="75"/>
      <c r="I21" s="76"/>
      <c r="J21" s="75"/>
      <c r="K21" s="76"/>
      <c r="L21" s="75"/>
      <c r="M21" s="75"/>
      <c r="N21" s="75"/>
      <c r="O21" s="77"/>
      <c r="P21" s="87"/>
      <c r="Q21" s="88"/>
      <c r="R21" s="88"/>
      <c r="S21" s="76"/>
      <c r="T21" s="76"/>
      <c r="U21" s="75"/>
      <c r="V21" s="89"/>
    </row>
    <row r="22" spans="2:28" s="15" customFormat="1" ht="13.15" x14ac:dyDescent="0.35">
      <c r="B22" s="177" t="s">
        <v>35</v>
      </c>
      <c r="C22" s="178"/>
      <c r="D22" s="178"/>
      <c r="E22" s="178"/>
      <c r="F22" s="178"/>
      <c r="G22" s="178"/>
      <c r="H22" s="178"/>
      <c r="I22" s="178"/>
      <c r="J22" s="178"/>
      <c r="K22" s="178"/>
      <c r="L22" s="178"/>
      <c r="M22" s="178"/>
      <c r="N22" s="178"/>
      <c r="O22" s="178"/>
      <c r="P22" s="178"/>
      <c r="Q22" s="178"/>
      <c r="R22" s="178"/>
      <c r="S22" s="178"/>
      <c r="T22" s="178"/>
      <c r="U22" s="178"/>
      <c r="V22" s="179"/>
    </row>
    <row r="23" spans="2:28" s="15" customFormat="1" ht="13.15" x14ac:dyDescent="0.35">
      <c r="B23" s="19"/>
      <c r="C23" s="17"/>
      <c r="D23" s="17"/>
      <c r="E23" s="17"/>
      <c r="F23" s="17"/>
      <c r="I23" s="17"/>
      <c r="K23" s="17"/>
      <c r="O23" s="18"/>
      <c r="P23" s="90"/>
      <c r="Q23" s="91"/>
      <c r="R23" s="91"/>
      <c r="S23" s="17"/>
      <c r="T23" s="17"/>
      <c r="V23" s="24"/>
    </row>
    <row r="24" spans="2:28" s="15" customFormat="1" ht="13.15" x14ac:dyDescent="0.35">
      <c r="B24" s="19"/>
      <c r="C24" s="92"/>
      <c r="D24" s="92"/>
      <c r="E24" s="93"/>
      <c r="F24" s="92"/>
      <c r="G24" s="92" t="s">
        <v>7</v>
      </c>
      <c r="H24" s="92" t="s">
        <v>12</v>
      </c>
      <c r="I24" s="93"/>
      <c r="J24" s="92"/>
      <c r="K24" s="93" t="s">
        <v>7</v>
      </c>
      <c r="L24" s="92" t="s">
        <v>11</v>
      </c>
      <c r="M24" s="94">
        <v>0</v>
      </c>
      <c r="N24" s="95"/>
      <c r="O24" s="92"/>
      <c r="P24" s="92" t="s">
        <v>1</v>
      </c>
      <c r="Q24" s="92" t="s">
        <v>2</v>
      </c>
      <c r="R24" s="92" t="s">
        <v>13</v>
      </c>
      <c r="S24" s="92"/>
      <c r="T24" s="92"/>
      <c r="U24" s="96"/>
      <c r="V24" s="92"/>
    </row>
    <row r="25" spans="2:28" s="15" customFormat="1" ht="13.15" x14ac:dyDescent="0.35">
      <c r="B25" s="19"/>
      <c r="C25" s="97" t="s">
        <v>0</v>
      </c>
      <c r="D25" s="32"/>
      <c r="E25" s="33">
        <v>0</v>
      </c>
      <c r="F25" s="34">
        <v>0</v>
      </c>
      <c r="G25" s="35">
        <v>0</v>
      </c>
      <c r="H25" s="36">
        <v>0</v>
      </c>
      <c r="I25" s="33">
        <v>0</v>
      </c>
      <c r="J25" s="37">
        <v>0</v>
      </c>
      <c r="K25" s="38">
        <v>0</v>
      </c>
      <c r="L25" s="39">
        <v>0</v>
      </c>
      <c r="M25" s="40">
        <v>0</v>
      </c>
      <c r="N25" s="34">
        <v>0</v>
      </c>
      <c r="O25" s="41">
        <v>0</v>
      </c>
      <c r="P25" s="98"/>
      <c r="Q25" s="98"/>
      <c r="R25" s="99"/>
      <c r="S25" s="34">
        <v>0</v>
      </c>
      <c r="T25" s="37">
        <v>0</v>
      </c>
      <c r="U25" s="42"/>
      <c r="V25" s="43">
        <v>0</v>
      </c>
    </row>
    <row r="26" spans="2:28" s="15" customFormat="1" ht="13.15" x14ac:dyDescent="0.35">
      <c r="B26" s="19"/>
      <c r="C26" s="182" t="s">
        <v>52</v>
      </c>
      <c r="D26" s="182"/>
      <c r="E26" s="182"/>
      <c r="F26" s="182"/>
      <c r="G26" s="182"/>
      <c r="H26" s="182"/>
      <c r="I26" s="182"/>
      <c r="J26" s="182"/>
      <c r="K26" s="182"/>
      <c r="L26" s="182"/>
      <c r="M26" s="182"/>
      <c r="N26" s="182"/>
      <c r="O26" s="182"/>
      <c r="P26" s="182"/>
      <c r="Q26" s="125"/>
      <c r="R26" s="126"/>
      <c r="S26" s="17"/>
      <c r="T26" s="17"/>
      <c r="V26" s="24"/>
    </row>
    <row r="27" spans="2:28" s="15" customFormat="1" ht="13.15" x14ac:dyDescent="0.35">
      <c r="B27" s="19"/>
      <c r="C27" s="127"/>
      <c r="D27" s="127"/>
      <c r="E27" s="127"/>
      <c r="F27" s="183" t="s">
        <v>53</v>
      </c>
      <c r="G27" s="183"/>
      <c r="H27" s="183"/>
      <c r="I27" s="183"/>
      <c r="J27" s="183"/>
      <c r="K27" s="183"/>
      <c r="L27" s="183"/>
      <c r="M27" s="183"/>
      <c r="N27" s="183"/>
      <c r="O27" s="183"/>
      <c r="P27" s="183"/>
      <c r="Q27" s="183"/>
      <c r="R27" s="126"/>
      <c r="S27" s="17"/>
      <c r="T27" s="17"/>
      <c r="V27" s="24"/>
    </row>
    <row r="28" spans="2:28" s="15" customFormat="1" ht="13.15" x14ac:dyDescent="0.35">
      <c r="B28" s="19"/>
      <c r="C28" s="127"/>
      <c r="D28" s="127"/>
      <c r="E28" s="127"/>
      <c r="F28" s="127"/>
      <c r="G28" s="128"/>
      <c r="H28" s="128"/>
      <c r="I28" s="127"/>
      <c r="J28" s="128"/>
      <c r="K28" s="127"/>
      <c r="L28" s="128"/>
      <c r="M28" s="128"/>
      <c r="N28" s="128"/>
      <c r="O28" s="129"/>
      <c r="P28" s="167" t="s">
        <v>54</v>
      </c>
      <c r="Q28" s="167"/>
      <c r="R28" s="167"/>
      <c r="S28" s="52"/>
      <c r="T28" s="52"/>
      <c r="U28" s="52"/>
      <c r="V28" s="52"/>
      <c r="W28" s="52"/>
      <c r="X28" s="52"/>
      <c r="Y28" s="52"/>
      <c r="Z28" s="52"/>
      <c r="AA28" s="52"/>
      <c r="AB28" s="52"/>
    </row>
    <row r="29" spans="2:28" s="15" customFormat="1" ht="10.15" customHeight="1" x14ac:dyDescent="0.35">
      <c r="B29" s="19"/>
      <c r="C29" s="130"/>
      <c r="D29" s="130"/>
      <c r="E29" s="130"/>
      <c r="F29" s="130"/>
      <c r="G29" s="131"/>
      <c r="H29" s="131"/>
      <c r="I29" s="130"/>
      <c r="J29" s="131"/>
      <c r="K29" s="130"/>
      <c r="L29" s="131"/>
      <c r="M29" s="131"/>
      <c r="N29" s="131"/>
      <c r="O29" s="132"/>
      <c r="P29" s="133"/>
      <c r="Q29" s="134"/>
      <c r="R29" s="134"/>
      <c r="S29" s="17"/>
      <c r="T29" s="17"/>
      <c r="V29" s="24"/>
    </row>
    <row r="30" spans="2:28" s="15" customFormat="1" ht="13.15" x14ac:dyDescent="0.35">
      <c r="B30" s="135" t="s">
        <v>55</v>
      </c>
      <c r="C30" s="135"/>
      <c r="D30" s="135"/>
      <c r="E30" s="135"/>
      <c r="F30" s="135"/>
      <c r="G30" s="135"/>
      <c r="H30" s="135"/>
      <c r="I30" s="135"/>
      <c r="J30" s="135"/>
      <c r="K30" s="135"/>
      <c r="L30" s="135"/>
      <c r="M30" s="135"/>
      <c r="N30" s="135"/>
      <c r="O30" s="135"/>
      <c r="P30" s="135"/>
      <c r="Q30" s="135"/>
      <c r="R30" s="135"/>
      <c r="S30" s="53"/>
      <c r="T30" s="17"/>
      <c r="V30" s="24"/>
    </row>
    <row r="31" spans="2:28" s="15" customFormat="1" ht="5.0999999999999996" customHeight="1" x14ac:dyDescent="0.35">
      <c r="B31" s="19"/>
      <c r="E31" s="17"/>
      <c r="I31" s="17"/>
      <c r="K31" s="17"/>
      <c r="O31" s="18"/>
      <c r="P31" s="24"/>
    </row>
    <row r="32" spans="2:28" s="15" customFormat="1" ht="13.15" x14ac:dyDescent="0.35">
      <c r="B32" s="100"/>
      <c r="C32" s="101" t="s">
        <v>0</v>
      </c>
      <c r="D32" s="92" t="s">
        <v>7</v>
      </c>
      <c r="E32" s="93">
        <v>0</v>
      </c>
      <c r="F32" s="92" t="s">
        <v>10</v>
      </c>
      <c r="G32" s="92" t="s">
        <v>7</v>
      </c>
      <c r="H32" s="92" t="s">
        <v>12</v>
      </c>
      <c r="I32" s="93"/>
      <c r="J32" s="92"/>
      <c r="K32" s="93" t="s">
        <v>7</v>
      </c>
      <c r="L32" s="92" t="s">
        <v>11</v>
      </c>
      <c r="M32" s="94">
        <v>0</v>
      </c>
      <c r="N32" s="95"/>
      <c r="O32" s="92"/>
      <c r="P32" s="92" t="s">
        <v>1</v>
      </c>
      <c r="Q32" s="92" t="s">
        <v>2</v>
      </c>
      <c r="R32" s="92" t="s">
        <v>13</v>
      </c>
      <c r="S32" s="92" t="s">
        <v>3</v>
      </c>
      <c r="T32" s="92" t="s">
        <v>4</v>
      </c>
      <c r="U32" s="96"/>
      <c r="V32" s="92" t="s">
        <v>14</v>
      </c>
    </row>
    <row r="33" spans="1:22" s="15" customFormat="1" ht="13.15" x14ac:dyDescent="0.35">
      <c r="B33" s="30" t="s">
        <v>37</v>
      </c>
      <c r="C33" s="97">
        <v>2028</v>
      </c>
      <c r="D33" s="102">
        <v>12</v>
      </c>
      <c r="E33" s="103">
        <v>12</v>
      </c>
      <c r="F33" s="104">
        <v>2000</v>
      </c>
      <c r="G33" s="105">
        <v>12</v>
      </c>
      <c r="H33" s="106">
        <v>1000</v>
      </c>
      <c r="I33" s="103">
        <v>0</v>
      </c>
      <c r="J33" s="107">
        <v>0</v>
      </c>
      <c r="K33" s="108">
        <v>0</v>
      </c>
      <c r="L33" s="109">
        <v>0</v>
      </c>
      <c r="M33" s="110">
        <v>1000</v>
      </c>
      <c r="N33" s="104">
        <v>1000</v>
      </c>
      <c r="O33" s="104">
        <v>1000</v>
      </c>
      <c r="P33" s="111"/>
      <c r="Q33" s="111"/>
      <c r="R33" s="112"/>
      <c r="S33" s="113">
        <v>-1000</v>
      </c>
      <c r="T33" s="107">
        <v>1000</v>
      </c>
      <c r="U33" s="114"/>
      <c r="V33" s="115">
        <v>1000</v>
      </c>
    </row>
    <row r="34" spans="1:22" s="15" customFormat="1" ht="13.15" x14ac:dyDescent="0.35">
      <c r="B34" s="30" t="s">
        <v>37</v>
      </c>
      <c r="C34" s="97">
        <v>2029</v>
      </c>
      <c r="D34" s="102">
        <v>9</v>
      </c>
      <c r="E34" s="103">
        <v>0</v>
      </c>
      <c r="F34" s="104">
        <v>1000</v>
      </c>
      <c r="G34" s="105">
        <v>12</v>
      </c>
      <c r="H34" s="106">
        <v>1000</v>
      </c>
      <c r="I34" s="103">
        <v>0</v>
      </c>
      <c r="J34" s="107">
        <v>0</v>
      </c>
      <c r="K34" s="108">
        <v>0</v>
      </c>
      <c r="L34" s="109">
        <v>0</v>
      </c>
      <c r="M34" s="110">
        <v>1000</v>
      </c>
      <c r="N34" s="104">
        <v>1000</v>
      </c>
      <c r="O34" s="104">
        <v>999</v>
      </c>
      <c r="P34" s="111"/>
      <c r="Q34" s="111"/>
      <c r="R34" s="112"/>
      <c r="S34" s="113">
        <v>-999</v>
      </c>
      <c r="T34" s="107">
        <v>1</v>
      </c>
      <c r="U34" s="96"/>
      <c r="V34" s="115">
        <v>1999</v>
      </c>
    </row>
    <row r="35" spans="1:22" s="15" customFormat="1" ht="13.15" x14ac:dyDescent="0.35">
      <c r="B35" s="30" t="s">
        <v>38</v>
      </c>
      <c r="C35" s="97">
        <v>2030</v>
      </c>
      <c r="D35" s="102">
        <v>0</v>
      </c>
      <c r="E35" s="103">
        <v>0</v>
      </c>
      <c r="F35" s="104">
        <v>0</v>
      </c>
      <c r="G35" s="105">
        <v>0</v>
      </c>
      <c r="H35" s="106">
        <v>0</v>
      </c>
      <c r="I35" s="103">
        <v>0</v>
      </c>
      <c r="J35" s="107">
        <v>0</v>
      </c>
      <c r="K35" s="108">
        <v>0</v>
      </c>
      <c r="L35" s="109">
        <v>0</v>
      </c>
      <c r="M35" s="110">
        <v>1000</v>
      </c>
      <c r="N35" s="104">
        <v>0</v>
      </c>
      <c r="O35" s="104">
        <v>0</v>
      </c>
      <c r="P35" s="111"/>
      <c r="Q35" s="111"/>
      <c r="R35" s="112"/>
      <c r="S35" s="104">
        <v>0</v>
      </c>
      <c r="T35" s="107">
        <v>0</v>
      </c>
      <c r="U35" s="96"/>
      <c r="V35" s="115">
        <v>0</v>
      </c>
    </row>
    <row r="36" spans="1:22" s="15" customFormat="1" ht="13.15" x14ac:dyDescent="0.35">
      <c r="B36" s="30" t="s">
        <v>38</v>
      </c>
      <c r="C36" s="97">
        <v>2031</v>
      </c>
      <c r="D36" s="102">
        <v>0</v>
      </c>
      <c r="E36" s="103">
        <v>0</v>
      </c>
      <c r="F36" s="104">
        <v>0</v>
      </c>
      <c r="G36" s="105">
        <v>0</v>
      </c>
      <c r="H36" s="106">
        <v>0</v>
      </c>
      <c r="I36" s="103">
        <v>0</v>
      </c>
      <c r="J36" s="107">
        <v>0</v>
      </c>
      <c r="K36" s="108">
        <v>0</v>
      </c>
      <c r="L36" s="109">
        <v>0</v>
      </c>
      <c r="M36" s="110">
        <v>1000</v>
      </c>
      <c r="N36" s="104">
        <v>0</v>
      </c>
      <c r="O36" s="104">
        <v>0</v>
      </c>
      <c r="P36" s="111"/>
      <c r="Q36" s="111"/>
      <c r="R36" s="112"/>
      <c r="S36" s="104">
        <v>0</v>
      </c>
      <c r="T36" s="107">
        <v>0</v>
      </c>
      <c r="U36" s="96"/>
      <c r="V36" s="115">
        <v>0</v>
      </c>
    </row>
    <row r="37" spans="1:22" x14ac:dyDescent="0.35">
      <c r="C37" s="48"/>
    </row>
    <row r="38" spans="1:22" x14ac:dyDescent="0.35">
      <c r="A38" s="211" t="s">
        <v>42</v>
      </c>
      <c r="B38" s="211"/>
      <c r="C38" s="211"/>
      <c r="D38" s="211"/>
      <c r="E38" s="211"/>
      <c r="F38" s="211"/>
      <c r="G38" s="211"/>
      <c r="H38" s="211"/>
      <c r="I38" s="211"/>
      <c r="J38" s="211"/>
      <c r="K38" s="211"/>
      <c r="L38" s="211"/>
      <c r="M38" s="211"/>
      <c r="N38" s="211"/>
      <c r="O38" s="211"/>
      <c r="P38" s="211"/>
      <c r="Q38" s="211"/>
      <c r="R38" s="211"/>
      <c r="S38" s="211"/>
      <c r="T38" s="211"/>
      <c r="U38" s="211"/>
      <c r="V38" s="211"/>
    </row>
    <row r="39" spans="1:22" x14ac:dyDescent="0.35">
      <c r="C39" s="48"/>
    </row>
    <row r="40" spans="1:22" ht="5.0999999999999996" customHeight="1" x14ac:dyDescent="0.35">
      <c r="E40" s="54"/>
      <c r="G40" s="55"/>
      <c r="H40" s="55"/>
      <c r="I40" s="55"/>
      <c r="J40" s="55"/>
      <c r="K40" s="55"/>
      <c r="L40" s="55"/>
      <c r="M40" s="55"/>
      <c r="N40" s="55"/>
      <c r="O40" s="55"/>
      <c r="P40" s="168" t="s">
        <v>40</v>
      </c>
      <c r="Q40" s="169"/>
      <c r="R40" s="169"/>
      <c r="S40" s="169"/>
      <c r="T40" s="170"/>
    </row>
    <row r="41" spans="1:22" ht="13.9" customHeight="1" x14ac:dyDescent="0.35">
      <c r="E41" s="54"/>
      <c r="G41" s="56"/>
      <c r="H41" s="56"/>
      <c r="I41" s="56"/>
      <c r="J41" s="56"/>
      <c r="K41" s="56"/>
      <c r="L41" s="56"/>
      <c r="M41" s="56"/>
      <c r="N41" s="56"/>
      <c r="O41" s="56"/>
      <c r="P41" s="171"/>
      <c r="Q41" s="172"/>
      <c r="R41" s="172"/>
      <c r="S41" s="172"/>
      <c r="T41" s="173"/>
    </row>
    <row r="42" spans="1:22" ht="13.9" customHeight="1" x14ac:dyDescent="0.35">
      <c r="E42" s="54"/>
      <c r="G42" s="56"/>
      <c r="H42" s="56"/>
      <c r="I42" s="56"/>
      <c r="J42" s="56"/>
      <c r="K42" s="56"/>
      <c r="L42" s="56"/>
      <c r="M42" s="56"/>
      <c r="N42" s="56"/>
      <c r="O42" s="56"/>
      <c r="P42" s="171"/>
      <c r="Q42" s="172"/>
      <c r="R42" s="172"/>
      <c r="S42" s="172"/>
      <c r="T42" s="173"/>
    </row>
    <row r="43" spans="1:22" ht="13.9" customHeight="1" x14ac:dyDescent="0.35">
      <c r="E43" s="54"/>
      <c r="G43" s="56"/>
      <c r="H43" s="56"/>
      <c r="I43" s="56"/>
      <c r="J43" s="56"/>
      <c r="K43" s="56"/>
      <c r="L43" s="56"/>
      <c r="M43" s="56"/>
      <c r="N43" s="56"/>
      <c r="O43" s="56"/>
      <c r="P43" s="171"/>
      <c r="Q43" s="172"/>
      <c r="R43" s="172"/>
      <c r="S43" s="172"/>
      <c r="T43" s="173"/>
    </row>
    <row r="44" spans="1:22" ht="13.9" customHeight="1" x14ac:dyDescent="0.35">
      <c r="E44" s="54"/>
      <c r="G44" s="56"/>
      <c r="H44" s="56"/>
      <c r="I44" s="56"/>
      <c r="J44" s="56"/>
      <c r="K44" s="56"/>
      <c r="L44" s="56"/>
      <c r="M44" s="56"/>
      <c r="N44" s="56"/>
      <c r="O44" s="56"/>
      <c r="P44" s="171"/>
      <c r="Q44" s="172"/>
      <c r="R44" s="172"/>
      <c r="S44" s="172"/>
      <c r="T44" s="173"/>
    </row>
    <row r="45" spans="1:22" ht="13.9" customHeight="1" x14ac:dyDescent="0.35">
      <c r="E45" s="54"/>
      <c r="G45" s="56"/>
      <c r="H45" s="56"/>
      <c r="I45" s="56"/>
      <c r="J45" s="56"/>
      <c r="K45" s="56"/>
      <c r="L45" s="56"/>
      <c r="M45" s="56"/>
      <c r="N45" s="56"/>
      <c r="O45" s="56"/>
      <c r="P45" s="171"/>
      <c r="Q45" s="172"/>
      <c r="R45" s="172"/>
      <c r="S45" s="172"/>
      <c r="T45" s="173"/>
    </row>
    <row r="46" spans="1:22" ht="13.9" customHeight="1" x14ac:dyDescent="0.35">
      <c r="E46" s="54"/>
      <c r="G46" s="56"/>
      <c r="H46" s="56"/>
      <c r="I46" s="56"/>
      <c r="J46" s="56"/>
      <c r="K46" s="56"/>
      <c r="L46" s="56"/>
      <c r="M46" s="56"/>
      <c r="N46" s="56"/>
      <c r="O46" s="56"/>
      <c r="P46" s="171"/>
      <c r="Q46" s="172"/>
      <c r="R46" s="172"/>
      <c r="S46" s="172"/>
      <c r="T46" s="173"/>
    </row>
    <row r="47" spans="1:22" ht="13.9" customHeight="1" x14ac:dyDescent="0.35">
      <c r="E47" s="54"/>
      <c r="G47" s="56"/>
      <c r="H47" s="56"/>
      <c r="I47" s="56"/>
      <c r="J47" s="56"/>
      <c r="K47" s="56"/>
      <c r="L47" s="56"/>
      <c r="M47" s="56"/>
      <c r="N47" s="56"/>
      <c r="O47" s="56"/>
      <c r="P47" s="171"/>
      <c r="Q47" s="172"/>
      <c r="R47" s="172"/>
      <c r="S47" s="172"/>
      <c r="T47" s="173"/>
    </row>
    <row r="48" spans="1:22" ht="13.9" customHeight="1" x14ac:dyDescent="0.35">
      <c r="E48" s="54"/>
      <c r="G48" s="56"/>
      <c r="H48" s="56"/>
      <c r="I48" s="56"/>
      <c r="J48" s="56"/>
      <c r="K48" s="56"/>
      <c r="L48" s="56"/>
      <c r="M48" s="56"/>
      <c r="N48" s="56"/>
      <c r="O48" s="56"/>
      <c r="P48" s="171"/>
      <c r="Q48" s="172"/>
      <c r="R48" s="172"/>
      <c r="S48" s="172"/>
      <c r="T48" s="173"/>
    </row>
    <row r="49" spans="2:22" ht="13.9" customHeight="1" x14ac:dyDescent="0.35">
      <c r="E49" s="54"/>
      <c r="G49" s="56"/>
      <c r="H49" s="56"/>
      <c r="I49" s="56"/>
      <c r="J49" s="56"/>
      <c r="K49" s="56"/>
      <c r="L49" s="56"/>
      <c r="M49" s="56"/>
      <c r="N49" s="56"/>
      <c r="O49" s="56"/>
      <c r="P49" s="171"/>
      <c r="Q49" s="172"/>
      <c r="R49" s="172"/>
      <c r="S49" s="172"/>
      <c r="T49" s="173"/>
    </row>
    <row r="50" spans="2:22" ht="5.0999999999999996" customHeight="1" x14ac:dyDescent="0.35">
      <c r="E50" s="54"/>
      <c r="G50" s="57"/>
      <c r="H50" s="57"/>
      <c r="I50" s="57"/>
      <c r="J50" s="57"/>
      <c r="K50" s="57"/>
      <c r="L50" s="57"/>
      <c r="M50" s="57"/>
      <c r="N50" s="57"/>
      <c r="O50" s="57"/>
      <c r="P50" s="174"/>
      <c r="Q50" s="175"/>
      <c r="R50" s="175"/>
      <c r="S50" s="175"/>
      <c r="T50" s="176"/>
    </row>
    <row r="52" spans="2:22" ht="22.15" customHeight="1" x14ac:dyDescent="0.35">
      <c r="B52" s="208" t="s">
        <v>41</v>
      </c>
      <c r="C52" s="209"/>
      <c r="D52" s="209"/>
      <c r="E52" s="209"/>
      <c r="F52" s="209"/>
      <c r="G52" s="209"/>
      <c r="H52" s="209"/>
      <c r="I52" s="209"/>
      <c r="J52" s="209"/>
      <c r="K52" s="209"/>
      <c r="L52" s="209"/>
      <c r="M52" s="209"/>
      <c r="N52" s="209"/>
      <c r="O52" s="209"/>
      <c r="P52" s="209"/>
      <c r="Q52" s="209"/>
      <c r="R52" s="209"/>
      <c r="S52" s="209"/>
      <c r="T52" s="209"/>
      <c r="U52" s="209"/>
      <c r="V52" s="210"/>
    </row>
  </sheetData>
  <sheetProtection sheet="1" formatCells="0" autoFilter="0"/>
  <autoFilter ref="B32:B36" xr:uid="{08C70334-B429-493A-A943-69035A64D04C}"/>
  <mergeCells count="35">
    <mergeCell ref="B52:V52"/>
    <mergeCell ref="A38:V38"/>
    <mergeCell ref="B7:F7"/>
    <mergeCell ref="P7:V7"/>
    <mergeCell ref="Q10:R10"/>
    <mergeCell ref="Q11:R11"/>
    <mergeCell ref="T11:V11"/>
    <mergeCell ref="C10:F10"/>
    <mergeCell ref="S10:T10"/>
    <mergeCell ref="C11:F11"/>
    <mergeCell ref="C12:F12"/>
    <mergeCell ref="B19:F19"/>
    <mergeCell ref="S17:T17"/>
    <mergeCell ref="S18:T18"/>
    <mergeCell ref="B15:P15"/>
    <mergeCell ref="Q12:R12"/>
    <mergeCell ref="C2:P2"/>
    <mergeCell ref="Q2:S2"/>
    <mergeCell ref="T2:V2"/>
    <mergeCell ref="B5:F5"/>
    <mergeCell ref="P5:V5"/>
    <mergeCell ref="T3:V3"/>
    <mergeCell ref="C13:F13"/>
    <mergeCell ref="C17:F17"/>
    <mergeCell ref="C18:F18"/>
    <mergeCell ref="Q13:S13"/>
    <mergeCell ref="Q19:R19"/>
    <mergeCell ref="P28:R28"/>
    <mergeCell ref="P40:T50"/>
    <mergeCell ref="B22:V22"/>
    <mergeCell ref="B20:F20"/>
    <mergeCell ref="C26:P26"/>
    <mergeCell ref="F27:Q27"/>
    <mergeCell ref="Q20:R20"/>
    <mergeCell ref="S20:T20"/>
  </mergeCells>
  <dataValidations count="2">
    <dataValidation type="list" allowBlank="1" showInputMessage="1" showErrorMessage="1" sqref="C18:F18 C11:F11" xr:uid="{0AAA537F-C6D9-4B0F-8FE4-A4A835680925}">
      <formula1>"Anschaffungskosten: ,Objekt übernommen! "</formula1>
    </dataValidation>
    <dataValidation type="list" allowBlank="1" showInputMessage="1" showErrorMessage="1" sqref="V10" xr:uid="{D437A7A6-90F2-4A72-89E9-7997830569EB}">
      <formula1>"linear,keine Afa"</formula1>
    </dataValidation>
  </dataValidations>
  <printOptions horizontalCentered="1"/>
  <pageMargins left="0" right="0" top="0.59055118110236227" bottom="0" header="0" footer="0"/>
  <pageSetup paperSize="9" orientation="portrait" horizontalDpi="4294967295" verticalDpi="4294967295" r:id="rId1"/>
  <headerFooter>
    <oddHeader>&amp;L&amp;"Arial,Fett"FiMaSys&amp;R&amp;"Arial,Fett"AfA-Plan</oddHeader>
    <oddFooter>&amp;L&amp;"Arial,Fett"&amp;8&amp;Z&amp;F&amp;R&amp;"Arial,Fett"&amp;8Druck: &amp;D,&amp;T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AfA-Plan</vt:lpstr>
      <vt:lpstr>Legende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AfA-Plan</dc:title>
  <dc:subject>€FLUX</dc:subject>
  <dc:creator>© Bernd Stampp 2026</dc:creator>
  <cp:lastModifiedBy>Bernd Stampp</cp:lastModifiedBy>
  <cp:lastPrinted>2025-12-20T07:40:01Z</cp:lastPrinted>
  <dcterms:created xsi:type="dcterms:W3CDTF">2023-05-10T17:41:09Z</dcterms:created>
  <dcterms:modified xsi:type="dcterms:W3CDTF">2026-03-15T07:33:30Z</dcterms:modified>
</cp:coreProperties>
</file>